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kpmgaust.sharepoint.com/sites/AU-EXT-D-ISP-Endgame-KPMG2/Shared Documents/KPMG and Endgame/3. Deliverables and working papers/5. Data workbooks/"/>
    </mc:Choice>
  </mc:AlternateContent>
  <xr:revisionPtr revIDLastSave="469" documentId="8_{9ACB427E-A20A-4545-ACE8-C24EE3FF1F85}" xr6:coauthVersionLast="47" xr6:coauthVersionMax="47" xr10:uidLastSave="{A1E6258A-456E-49CE-A2EE-4CA9F417627D}"/>
  <workbookProtection workbookAlgorithmName="SHA-512" workbookHashValue="LTTKGzOZB2qeor/qz6KTVTZ0urVXaSoPNZASRK4aRNxYXkxCR1U2rO1tIyQZdd5ZBqx1r0R0CmhSoh673vRluQ==" workbookSaltValue="zcQ5mjxQ46y53FmO2YBuVg==" workbookSpinCount="100000" lockStructure="1"/>
  <bookViews>
    <workbookView xWindow="-367" yWindow="-16293" windowWidth="28987" windowHeight="15666" xr2:uid="{2CC7F54B-6A72-4A5C-977C-0963AA56F60E}"/>
  </bookViews>
  <sheets>
    <sheet name="Economic results" sheetId="1" r:id="rId1"/>
    <sheet name="Economic data" sheetId="2" state="hidden" r:id="rId2"/>
    <sheet name="Scenario and opportunity" sheetId="3" state="hidden" r:id="rId3"/>
  </sheets>
  <definedNames>
    <definedName name="_xlnm._FilterDatabase" localSheetId="1" hidden="1">'Economic data'!$B$3:$AH$219</definedName>
    <definedName name="Case">'Scenario and opportunity'!$C$13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3" l="1"/>
  <c r="L12" i="1" s="1"/>
  <c r="K44" i="1" l="1"/>
  <c r="K12" i="1"/>
  <c r="K24" i="1"/>
  <c r="U57" i="1"/>
  <c r="N52" i="1"/>
  <c r="W44" i="1"/>
  <c r="AH46" i="1"/>
  <c r="V49" i="1"/>
  <c r="AD57" i="1"/>
  <c r="T49" i="1"/>
  <c r="AB57" i="1"/>
  <c r="Z48" i="1"/>
  <c r="N51" i="1"/>
  <c r="X48" i="1"/>
  <c r="AH44" i="1"/>
  <c r="P24" i="1"/>
  <c r="Y49" i="1"/>
  <c r="O24" i="1"/>
  <c r="X49" i="1"/>
  <c r="N24" i="1"/>
  <c r="AH51" i="1"/>
  <c r="L24" i="1"/>
  <c r="Q46" i="1"/>
  <c r="AF51" i="1"/>
  <c r="K53" i="1"/>
  <c r="AA48" i="1"/>
  <c r="N46" i="1"/>
  <c r="Z57" i="1"/>
  <c r="L46" i="1"/>
  <c r="L51" i="1"/>
  <c r="X57" i="1"/>
  <c r="AH50" i="1"/>
  <c r="V53" i="1"/>
  <c r="AF45" i="1"/>
  <c r="U53" i="1"/>
  <c r="V25" i="1"/>
  <c r="T57" i="1"/>
  <c r="AD50" i="1"/>
  <c r="R53" i="1"/>
  <c r="AB45" i="1"/>
  <c r="AB50" i="1"/>
  <c r="R25" i="1"/>
  <c r="O48" i="1"/>
  <c r="W56" i="1"/>
  <c r="AF44" i="1"/>
  <c r="M53" i="1"/>
  <c r="AF49" i="1"/>
  <c r="T56" i="1"/>
  <c r="M25" i="1"/>
  <c r="S52" i="1"/>
  <c r="AD49" i="1"/>
  <c r="R47" i="1"/>
  <c r="AC44" i="1"/>
  <c r="S56" i="1"/>
  <c r="X44" i="1"/>
  <c r="AF57" i="1"/>
  <c r="AE57" i="1"/>
  <c r="U49" i="1"/>
  <c r="AC57" i="1"/>
  <c r="AE51" i="1"/>
  <c r="K52" i="1"/>
  <c r="AD51" i="1"/>
  <c r="K51" i="1"/>
  <c r="Y48" i="1"/>
  <c r="Y57" i="1"/>
  <c r="AH45" i="1"/>
  <c r="W53" i="1"/>
  <c r="AG45" i="1"/>
  <c r="X25" i="1"/>
  <c r="AG50" i="1"/>
  <c r="W25" i="1"/>
  <c r="AE45" i="1"/>
  <c r="AE50" i="1"/>
  <c r="U25" i="1"/>
  <c r="AA56" i="1"/>
  <c r="AC50" i="1"/>
  <c r="S25" i="1"/>
  <c r="Y56" i="1"/>
  <c r="P53" i="1"/>
  <c r="Q25" i="1"/>
  <c r="AG44" i="1"/>
  <c r="N53" i="1"/>
  <c r="Y50" i="1"/>
  <c r="O25" i="1"/>
  <c r="AE44" i="1"/>
  <c r="L53" i="1"/>
  <c r="S47" i="1"/>
  <c r="L25" i="1"/>
  <c r="R52" i="1"/>
  <c r="AC49" i="1"/>
  <c r="Q47" i="1"/>
  <c r="AB44" i="1"/>
  <c r="R56" i="1"/>
  <c r="V48" i="1"/>
  <c r="V57" i="1"/>
  <c r="AF50" i="1"/>
  <c r="T53" i="1"/>
  <c r="S48" i="1"/>
  <c r="S53" i="1"/>
  <c r="R48" i="1"/>
  <c r="Z56" i="1"/>
  <c r="L45" i="1"/>
  <c r="AA50" i="1"/>
  <c r="O53" i="1"/>
  <c r="V47" i="1"/>
  <c r="V56" i="1"/>
  <c r="T47" i="1"/>
  <c r="N25" i="1"/>
  <c r="AE49" i="1"/>
  <c r="S24" i="1"/>
  <c r="Q52" i="1"/>
  <c r="AB49" i="1"/>
  <c r="P47" i="1"/>
  <c r="AA44" i="1"/>
  <c r="Q56" i="1"/>
  <c r="L47" i="1"/>
  <c r="L52" i="1"/>
  <c r="M24" i="1"/>
  <c r="AG46" i="1"/>
  <c r="AG51" i="1"/>
  <c r="P46" i="1"/>
  <c r="O46" i="1"/>
  <c r="AA57" i="1"/>
  <c r="M46" i="1"/>
  <c r="K50" i="1"/>
  <c r="M51" i="1"/>
  <c r="X53" i="1"/>
  <c r="W48" i="1"/>
  <c r="W57" i="1"/>
  <c r="U48" i="1"/>
  <c r="T48" i="1"/>
  <c r="AD45" i="1"/>
  <c r="AC45" i="1"/>
  <c r="T25" i="1"/>
  <c r="Q48" i="1"/>
  <c r="Q53" i="1"/>
  <c r="P48" i="1"/>
  <c r="X56" i="1"/>
  <c r="Z50" i="1"/>
  <c r="P25" i="1"/>
  <c r="U47" i="1"/>
  <c r="U56" i="1"/>
  <c r="AD44" i="1"/>
  <c r="R24" i="1"/>
  <c r="P52" i="1"/>
  <c r="AA49" i="1"/>
  <c r="O47" i="1"/>
  <c r="Z44" i="1"/>
  <c r="P56" i="1"/>
  <c r="M47" i="1"/>
  <c r="M52" i="1"/>
  <c r="W49" i="1"/>
  <c r="Q24" i="1"/>
  <c r="O52" i="1"/>
  <c r="Z49" i="1"/>
  <c r="N47" i="1"/>
  <c r="Y44" i="1"/>
  <c r="O56" i="1"/>
  <c r="AF24" i="1"/>
  <c r="K47" i="1"/>
  <c r="AF52" i="1"/>
  <c r="AA51" i="1"/>
  <c r="V50" i="1"/>
  <c r="Q49" i="1"/>
  <c r="L48" i="1"/>
  <c r="AD46" i="1"/>
  <c r="Y45" i="1"/>
  <c r="T44" i="1"/>
  <c r="Q57" i="1"/>
  <c r="L56" i="1"/>
  <c r="AE24" i="1"/>
  <c r="K46" i="1"/>
  <c r="AE52" i="1"/>
  <c r="Z51" i="1"/>
  <c r="U50" i="1"/>
  <c r="P49" i="1"/>
  <c r="AH47" i="1"/>
  <c r="AC46" i="1"/>
  <c r="X45" i="1"/>
  <c r="S44" i="1"/>
  <c r="P57" i="1"/>
  <c r="I44" i="1"/>
  <c r="K25" i="1"/>
  <c r="AD24" i="1"/>
  <c r="K45" i="1"/>
  <c r="AD52" i="1"/>
  <c r="Y51" i="1"/>
  <c r="T50" i="1"/>
  <c r="O49" i="1"/>
  <c r="AG47" i="1"/>
  <c r="AB46" i="1"/>
  <c r="W45" i="1"/>
  <c r="R44" i="1"/>
  <c r="O57" i="1"/>
  <c r="I53" i="1"/>
  <c r="AH25" i="1"/>
  <c r="AC24" i="1"/>
  <c r="AH53" i="1"/>
  <c r="AC52" i="1"/>
  <c r="X51" i="1"/>
  <c r="S50" i="1"/>
  <c r="N49" i="1"/>
  <c r="AF47" i="1"/>
  <c r="AA46" i="1"/>
  <c r="V45" i="1"/>
  <c r="Q44" i="1"/>
  <c r="N57" i="1"/>
  <c r="I52" i="1"/>
  <c r="K49" i="1"/>
  <c r="AH52" i="1"/>
  <c r="X50" i="1"/>
  <c r="N48" i="1"/>
  <c r="AA45" i="1"/>
  <c r="N56" i="1"/>
  <c r="AG24" i="1"/>
  <c r="AG52" i="1"/>
  <c r="W50" i="1"/>
  <c r="M48" i="1"/>
  <c r="Z45" i="1"/>
  <c r="R57" i="1"/>
  <c r="AG25" i="1"/>
  <c r="AB24" i="1"/>
  <c r="AB52" i="1"/>
  <c r="R50" i="1"/>
  <c r="AE47" i="1"/>
  <c r="U45" i="1"/>
  <c r="M57" i="1"/>
  <c r="AF25" i="1"/>
  <c r="AF53" i="1"/>
  <c r="V51" i="1"/>
  <c r="L49" i="1"/>
  <c r="Y46" i="1"/>
  <c r="L57" i="1"/>
  <c r="AE25" i="1"/>
  <c r="AE53" i="1"/>
  <c r="U51" i="1"/>
  <c r="P50" i="1"/>
  <c r="AC47" i="1"/>
  <c r="X46" i="1"/>
  <c r="I49" i="1"/>
  <c r="Y24" i="1"/>
  <c r="AD53" i="1"/>
  <c r="T51" i="1"/>
  <c r="AG48" i="1"/>
  <c r="W46" i="1"/>
  <c r="M44" i="1"/>
  <c r="AG56" i="1"/>
  <c r="AC25" i="1"/>
  <c r="AC53" i="1"/>
  <c r="S51" i="1"/>
  <c r="AF48" i="1"/>
  <c r="V46" i="1"/>
  <c r="L44" i="1"/>
  <c r="I47" i="1"/>
  <c r="AB25" i="1"/>
  <c r="AB53" i="1"/>
  <c r="W52" i="1"/>
  <c r="M50" i="1"/>
  <c r="Z47" i="1"/>
  <c r="K56" i="1"/>
  <c r="AE56" i="1"/>
  <c r="AA25" i="1"/>
  <c r="AA53" i="1"/>
  <c r="Q51" i="1"/>
  <c r="AD48" i="1"/>
  <c r="O45" i="1"/>
  <c r="AD56" i="1"/>
  <c r="U24" i="1"/>
  <c r="U52" i="1"/>
  <c r="AH49" i="1"/>
  <c r="X47" i="1"/>
  <c r="S46" i="1"/>
  <c r="AH57" i="1"/>
  <c r="AC56" i="1"/>
  <c r="I56" i="1"/>
  <c r="AH24" i="1"/>
  <c r="AC51" i="1"/>
  <c r="S49" i="1"/>
  <c r="AF46" i="1"/>
  <c r="V44" i="1"/>
  <c r="S57" i="1"/>
  <c r="K48" i="1"/>
  <c r="AB51" i="1"/>
  <c r="R49" i="1"/>
  <c r="AE46" i="1"/>
  <c r="U44" i="1"/>
  <c r="M56" i="1"/>
  <c r="AG53" i="1"/>
  <c r="W51" i="1"/>
  <c r="M49" i="1"/>
  <c r="Z46" i="1"/>
  <c r="P44" i="1"/>
  <c r="I51" i="1"/>
  <c r="AA24" i="1"/>
  <c r="AA52" i="1"/>
  <c r="Q50" i="1"/>
  <c r="AD47" i="1"/>
  <c r="T45" i="1"/>
  <c r="O44" i="1"/>
  <c r="I50" i="1"/>
  <c r="Z24" i="1"/>
  <c r="Z52" i="1"/>
  <c r="AH48" i="1"/>
  <c r="S45" i="1"/>
  <c r="N44" i="1"/>
  <c r="AH56" i="1"/>
  <c r="AD25" i="1"/>
  <c r="Y52" i="1"/>
  <c r="O50" i="1"/>
  <c r="AB47" i="1"/>
  <c r="R45" i="1"/>
  <c r="I48" i="1"/>
  <c r="X24" i="1"/>
  <c r="X52" i="1"/>
  <c r="N50" i="1"/>
  <c r="AA47" i="1"/>
  <c r="Q45" i="1"/>
  <c r="AF56" i="1"/>
  <c r="W24" i="1"/>
  <c r="R51" i="1"/>
  <c r="AE48" i="1"/>
  <c r="U46" i="1"/>
  <c r="P45" i="1"/>
  <c r="I46" i="1"/>
  <c r="V24" i="1"/>
  <c r="V52" i="1"/>
  <c r="L50" i="1"/>
  <c r="Y47" i="1"/>
  <c r="T46" i="1"/>
  <c r="K57" i="1"/>
  <c r="I45" i="1"/>
  <c r="Z25" i="1"/>
  <c r="Z53" i="1"/>
  <c r="P51" i="1"/>
  <c r="AC48" i="1"/>
  <c r="N45" i="1"/>
  <c r="Y25" i="1"/>
  <c r="T24" i="1"/>
  <c r="Y53" i="1"/>
  <c r="T52" i="1"/>
  <c r="O51" i="1"/>
  <c r="AG49" i="1"/>
  <c r="AB48" i="1"/>
  <c r="W47" i="1"/>
  <c r="R46" i="1"/>
  <c r="M45" i="1"/>
  <c r="AG57" i="1"/>
  <c r="AB56" i="1"/>
  <c r="I57" i="1"/>
  <c r="AH13" i="1"/>
  <c r="Z15" i="1"/>
  <c r="X21" i="1"/>
  <c r="W21" i="1"/>
  <c r="V21" i="1"/>
  <c r="U21" i="1"/>
  <c r="T21" i="1"/>
  <c r="AF19" i="1"/>
  <c r="AE19" i="1"/>
  <c r="AD19" i="1"/>
  <c r="V19" i="1"/>
  <c r="AD17" i="1"/>
  <c r="AC17" i="1"/>
  <c r="AB17" i="1"/>
  <c r="AA17" i="1"/>
  <c r="O16" i="1"/>
  <c r="AD15" i="1"/>
  <c r="Y15" i="1"/>
  <c r="M14" i="1"/>
  <c r="L14" i="1"/>
  <c r="AG13" i="1"/>
  <c r="Y17" i="1"/>
  <c r="R19" i="1"/>
  <c r="Z17" i="1"/>
  <c r="X15" i="1"/>
  <c r="AF13" i="1"/>
  <c r="S21" i="1"/>
  <c r="Q19" i="1"/>
  <c r="W15" i="1"/>
  <c r="AE13" i="1"/>
  <c r="R21" i="1"/>
  <c r="P19" i="1"/>
  <c r="X17" i="1"/>
  <c r="V15" i="1"/>
  <c r="AD13" i="1"/>
  <c r="O19" i="1"/>
  <c r="U15" i="1"/>
  <c r="K21" i="1"/>
  <c r="P21" i="1"/>
  <c r="V17" i="1"/>
  <c r="AB13" i="1"/>
  <c r="M19" i="1"/>
  <c r="T13" i="1"/>
  <c r="L19" i="1"/>
  <c r="R15" i="1"/>
  <c r="K18" i="1"/>
  <c r="M21" i="1"/>
  <c r="O13" i="1"/>
  <c r="AG18" i="1"/>
  <c r="P15" i="1"/>
  <c r="K16" i="1"/>
  <c r="AA20" i="1"/>
  <c r="AD16" i="1"/>
  <c r="M13" i="1"/>
  <c r="AE18" i="1"/>
  <c r="N15" i="1"/>
  <c r="K14" i="1"/>
  <c r="V20" i="1"/>
  <c r="AB16" i="1"/>
  <c r="AH12" i="1"/>
  <c r="AC18" i="1"/>
  <c r="L15" i="1"/>
  <c r="T20" i="1"/>
  <c r="Z16" i="1"/>
  <c r="AH14" i="1"/>
  <c r="S20" i="1"/>
  <c r="Y16" i="1"/>
  <c r="AE12" i="1"/>
  <c r="Z18" i="1"/>
  <c r="Y14" i="1"/>
  <c r="Q20" i="1"/>
  <c r="W16" i="1"/>
  <c r="U14" i="1"/>
  <c r="Q18" i="1"/>
  <c r="AB12" i="1"/>
  <c r="AF21" i="1"/>
  <c r="M18" i="1"/>
  <c r="S14" i="1"/>
  <c r="AC21" i="1"/>
  <c r="L18" i="1"/>
  <c r="T16" i="1"/>
  <c r="Z12" i="1"/>
  <c r="M20" i="1"/>
  <c r="S16" i="1"/>
  <c r="Q14" i="1"/>
  <c r="Y12" i="1"/>
  <c r="AA21" i="1"/>
  <c r="L20" i="1"/>
  <c r="AG17" i="1"/>
  <c r="R16" i="1"/>
  <c r="P14" i="1"/>
  <c r="X12" i="1"/>
  <c r="Q21" i="1"/>
  <c r="W17" i="1"/>
  <c r="AC13" i="1"/>
  <c r="N19" i="1"/>
  <c r="T15" i="1"/>
  <c r="K20" i="1"/>
  <c r="O21" i="1"/>
  <c r="U17" i="1"/>
  <c r="S15" i="1"/>
  <c r="K19" i="1"/>
  <c r="N21" i="1"/>
  <c r="T17" i="1"/>
  <c r="P13" i="1"/>
  <c r="AH18" i="1"/>
  <c r="L17" i="1"/>
  <c r="Q15" i="1"/>
  <c r="K17" i="1"/>
  <c r="L21" i="1"/>
  <c r="AE16" i="1"/>
  <c r="N13" i="1"/>
  <c r="AF18" i="1"/>
  <c r="O15" i="1"/>
  <c r="K15" i="1"/>
  <c r="W20" i="1"/>
  <c r="AC16" i="1"/>
  <c r="L13" i="1"/>
  <c r="AD18" i="1"/>
  <c r="M15" i="1"/>
  <c r="K13" i="1"/>
  <c r="U20" i="1"/>
  <c r="AA16" i="1"/>
  <c r="AG12" i="1"/>
  <c r="AB18" i="1"/>
  <c r="AF12" i="1"/>
  <c r="AA18" i="1"/>
  <c r="AG14" i="1"/>
  <c r="R20" i="1"/>
  <c r="X16" i="1"/>
  <c r="AD12" i="1"/>
  <c r="Y18" i="1"/>
  <c r="AC12" i="1"/>
  <c r="P20" i="1"/>
  <c r="V16" i="1"/>
  <c r="T14" i="1"/>
  <c r="O20" i="1"/>
  <c r="U16" i="1"/>
  <c r="AA12" i="1"/>
  <c r="N20" i="1"/>
  <c r="R14" i="1"/>
  <c r="AB21" i="1"/>
  <c r="AH17" i="1"/>
  <c r="Z21" i="1"/>
  <c r="AH19" i="1"/>
  <c r="AF17" i="1"/>
  <c r="Q16" i="1"/>
  <c r="O14" i="1"/>
  <c r="W12" i="1"/>
  <c r="Y21" i="1"/>
  <c r="AG19" i="1"/>
  <c r="AE17" i="1"/>
  <c r="P16" i="1"/>
  <c r="N14" i="1"/>
  <c r="O12" i="1"/>
  <c r="AH20" i="1"/>
  <c r="AC19" i="1"/>
  <c r="X18" i="1"/>
  <c r="S17" i="1"/>
  <c r="N16" i="1"/>
  <c r="AF14" i="1"/>
  <c r="V12" i="1"/>
  <c r="AG20" i="1"/>
  <c r="AB19" i="1"/>
  <c r="W18" i="1"/>
  <c r="R17" i="1"/>
  <c r="M16" i="1"/>
  <c r="AE14" i="1"/>
  <c r="Z13" i="1"/>
  <c r="U12" i="1"/>
  <c r="S12" i="1"/>
  <c r="AA13" i="1"/>
  <c r="R12" i="1"/>
  <c r="AF20" i="1"/>
  <c r="AA19" i="1"/>
  <c r="V18" i="1"/>
  <c r="Q17" i="1"/>
  <c r="L16" i="1"/>
  <c r="AD14" i="1"/>
  <c r="Y13" i="1"/>
  <c r="T12" i="1"/>
  <c r="AE20" i="1"/>
  <c r="Z19" i="1"/>
  <c r="U18" i="1"/>
  <c r="P17" i="1"/>
  <c r="AH15" i="1"/>
  <c r="AC14" i="1"/>
  <c r="X13" i="1"/>
  <c r="AD20" i="1"/>
  <c r="Y19" i="1"/>
  <c r="T18" i="1"/>
  <c r="O17" i="1"/>
  <c r="AG15" i="1"/>
  <c r="AB14" i="1"/>
  <c r="W13" i="1"/>
  <c r="AH21" i="1"/>
  <c r="AC20" i="1"/>
  <c r="X19" i="1"/>
  <c r="S18" i="1"/>
  <c r="N17" i="1"/>
  <c r="AF15" i="1"/>
  <c r="AA14" i="1"/>
  <c r="V13" i="1"/>
  <c r="Q12" i="1"/>
  <c r="AG21" i="1"/>
  <c r="AB20" i="1"/>
  <c r="W19" i="1"/>
  <c r="R18" i="1"/>
  <c r="M17" i="1"/>
  <c r="AE15" i="1"/>
  <c r="Z14" i="1"/>
  <c r="U13" i="1"/>
  <c r="P12" i="1"/>
  <c r="AE21" i="1"/>
  <c r="Z20" i="1"/>
  <c r="U19" i="1"/>
  <c r="P18" i="1"/>
  <c r="AH16" i="1"/>
  <c r="AC15" i="1"/>
  <c r="X14" i="1"/>
  <c r="S13" i="1"/>
  <c r="N12" i="1"/>
  <c r="AD21" i="1"/>
  <c r="Y20" i="1"/>
  <c r="T19" i="1"/>
  <c r="O18" i="1"/>
  <c r="AG16" i="1"/>
  <c r="AB15" i="1"/>
  <c r="W14" i="1"/>
  <c r="R13" i="1"/>
  <c r="M12" i="1"/>
  <c r="X20" i="1"/>
  <c r="S19" i="1"/>
  <c r="N18" i="1"/>
  <c r="AF16" i="1"/>
  <c r="AA15" i="1"/>
  <c r="V14" i="1"/>
  <c r="Q13" i="1"/>
  <c r="I59" i="1" l="1"/>
</calcChain>
</file>

<file path=xl/sharedStrings.xml><?xml version="1.0" encoding="utf-8"?>
<sst xmlns="http://schemas.openxmlformats.org/spreadsheetml/2006/main" count="948" uniqueCount="53">
  <si>
    <t>Scenario</t>
  </si>
  <si>
    <t>Optimistic case</t>
  </si>
  <si>
    <t>Opportunity</t>
  </si>
  <si>
    <t>All opportunities unlocked</t>
  </si>
  <si>
    <t>Financial year</t>
  </si>
  <si>
    <t>Undiscounted benefits and costs</t>
  </si>
  <si>
    <t>Benefits</t>
  </si>
  <si>
    <t>Avoided load shedding</t>
  </si>
  <si>
    <t>$ (real, Jun-25)</t>
  </si>
  <si>
    <t>Deferred network augmentations</t>
  </si>
  <si>
    <t>Deferred large-scale transmission costs</t>
  </si>
  <si>
    <t>Avoided generation capital costs</t>
  </si>
  <si>
    <t>Avoided generation fixed operating costs</t>
  </si>
  <si>
    <t>Avoided generation variable costs</t>
  </si>
  <si>
    <t>Avoided gas constraint violation costs</t>
  </si>
  <si>
    <t>Avoided GHG emissions</t>
  </si>
  <si>
    <t>Net embodied emissions</t>
  </si>
  <si>
    <t>Net residual value</t>
  </si>
  <si>
    <t>Costs</t>
  </si>
  <si>
    <t>DREZ network augmentation capital expenditure</t>
  </si>
  <si>
    <t>DREZ network augmentation operating expenditure</t>
  </si>
  <si>
    <t>Discounted benefits and costs</t>
  </si>
  <si>
    <t>NPV</t>
  </si>
  <si>
    <t>End of sheet</t>
  </si>
  <si>
    <t>Modelled case</t>
  </si>
  <si>
    <t>Discounted / undiscounted</t>
  </si>
  <si>
    <t>Benefit category</t>
  </si>
  <si>
    <t>Unit</t>
  </si>
  <si>
    <t>CTSQ vs CTO1</t>
  </si>
  <si>
    <t>Undiscounted</t>
  </si>
  <si>
    <t>Discounted</t>
  </si>
  <si>
    <t>CTSQ vs CTO2</t>
  </si>
  <si>
    <t>CTSQ vs CTO3</t>
  </si>
  <si>
    <t>FSSQ vs FSO1</t>
  </si>
  <si>
    <t>FSSQ vs FSO2</t>
  </si>
  <si>
    <t>FSSQ vs FSO3</t>
  </si>
  <si>
    <t>OCSQ vs OCO1</t>
  </si>
  <si>
    <t>OCSQ vs OCO2</t>
  </si>
  <si>
    <t>OCSQ vs OCO3</t>
  </si>
  <si>
    <t>Scenarios</t>
  </si>
  <si>
    <t>Identifier</t>
  </si>
  <si>
    <t>Customer transformation</t>
  </si>
  <si>
    <t>CT</t>
  </si>
  <si>
    <t>Falling short</t>
  </si>
  <si>
    <t>FS</t>
  </si>
  <si>
    <t>OC</t>
  </si>
  <si>
    <t>Unlocking available capacity</t>
  </si>
  <si>
    <t>O1</t>
  </si>
  <si>
    <t>Unlocking consumer energy resources</t>
  </si>
  <si>
    <t>O2</t>
  </si>
  <si>
    <t>O3</t>
  </si>
  <si>
    <t>Selected scenario</t>
  </si>
  <si>
    <t>Net Present Value (NPV)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</si>
</sst>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,,&quot;m&quot;_ ;[Red]\-&quot;$&quot;#,##0,,&quot;m&quot;\ ;\-"/>
    <numFmt numFmtId="165" formatCode="_-* #,##0.0;\-* #,##0.0;_-* &quot;-&quot;?_-;_-@"/>
    <numFmt numFmtId="166" formatCode="&quot;$&quot;#,##0.000,,&quot;m&quot;_ ;[Red]\-&quot;$&quot;#,##0.000,,&quot;m&quot;\ ;\-"/>
    <numFmt numFmtId="167" formatCode="&quot;$&quot;#,##0.0000,,&quot;m&quot;_ ;[Red]\-&quot;$&quot;#,##0.0000,,&quot;m&quot;\ ;\-"/>
  </numFmts>
  <fonts count="6" x14ac:knownFonts="1">
    <font>
      <sz val="8"/>
      <color theme="1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  <scheme val="minor"/>
    </font>
    <font>
      <i/>
      <sz val="8"/>
      <color theme="0" tint="-0.34998626667073579"/>
      <name val="Arial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BF5F6"/>
        <bgColor indexed="64"/>
      </patternFill>
    </fill>
  </fills>
  <borders count="2">
    <border>
      <left/>
      <right/>
      <top/>
      <bottom/>
      <diagonal/>
    </border>
    <border>
      <left style="dashed">
        <color theme="1"/>
      </left>
      <right style="dashed">
        <color theme="1"/>
      </right>
      <top style="dashed">
        <color theme="1"/>
      </top>
      <bottom style="dashed">
        <color theme="1"/>
      </bottom>
      <diagonal/>
    </border>
  </borders>
  <cellStyleXfs count="4">
    <xf numFmtId="0" fontId="0" fillId="0" borderId="0"/>
    <xf numFmtId="0" fontId="4" fillId="0" borderId="0">
      <alignment horizontal="center"/>
    </xf>
    <xf numFmtId="164" fontId="5" fillId="0" borderId="1" applyProtection="0">
      <alignment horizontal="right" vertical="center"/>
    </xf>
    <xf numFmtId="165" fontId="5" fillId="0" borderId="1"/>
  </cellStyleXfs>
  <cellXfs count="18">
    <xf numFmtId="0" fontId="0" fillId="0" borderId="0" xfId="0"/>
    <xf numFmtId="0" fontId="3" fillId="0" borderId="0" xfId="0" applyFont="1"/>
    <xf numFmtId="0" fontId="4" fillId="0" borderId="0" xfId="1">
      <alignment horizontal="center"/>
    </xf>
    <xf numFmtId="164" fontId="5" fillId="0" borderId="1" xfId="2">
      <alignment horizontal="right" vertical="center"/>
    </xf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1" applyFill="1">
      <alignment horizontal="center"/>
    </xf>
    <xf numFmtId="164" fontId="5" fillId="2" borderId="1" xfId="2" applyFill="1">
      <alignment horizontal="right" vertical="center"/>
    </xf>
    <xf numFmtId="0" fontId="1" fillId="3" borderId="0" xfId="0" applyFont="1" applyFill="1"/>
    <xf numFmtId="0" fontId="0" fillId="3" borderId="0" xfId="0" applyFill="1"/>
    <xf numFmtId="0" fontId="2" fillId="2" borderId="0" xfId="0" applyFont="1" applyFill="1" applyAlignment="1">
      <alignment horizontal="center"/>
    </xf>
    <xf numFmtId="49" fontId="5" fillId="4" borderId="1" xfId="2" applyNumberFormat="1" applyFill="1" applyAlignment="1" applyProtection="1">
      <alignment horizontal="left" vertical="center"/>
      <protection locked="0"/>
    </xf>
    <xf numFmtId="166" fontId="5" fillId="0" borderId="1" xfId="2" applyNumberFormat="1">
      <alignment horizontal="right" vertical="center"/>
    </xf>
    <xf numFmtId="166" fontId="5" fillId="0" borderId="0" xfId="2" applyNumberFormat="1" applyBorder="1">
      <alignment horizontal="right" vertical="center"/>
    </xf>
    <xf numFmtId="167" fontId="0" fillId="0" borderId="0" xfId="0" applyNumberFormat="1"/>
    <xf numFmtId="0" fontId="0" fillId="5" borderId="0" xfId="0" applyFill="1"/>
  </cellXfs>
  <cellStyles count="4">
    <cellStyle name="Calc #" xfId="3" xr:uid="{C7C9942D-4131-4C67-A54A-82D19130CFF7}"/>
    <cellStyle name="Calc [$m]" xfId="2" xr:uid="{443FF2A7-7F0D-4214-83F5-29BFD908257F}"/>
    <cellStyle name="Label" xfId="1" xr:uid="{152202F2-B18D-41D4-BFDA-1BA057B310E6}"/>
    <cellStyle name="Normal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Undiscounted</a:t>
            </a:r>
            <a:r>
              <a:rPr lang="en-AU" baseline="0"/>
              <a:t> economic benefits and costs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'Economic results'!$G$12</c:f>
              <c:strCache>
                <c:ptCount val="1"/>
                <c:pt idx="0">
                  <c:v>Avoided load shedding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results'!$K$12:$AH$12</c:f>
              <c:numCache>
                <c:formatCode>"$"#,##0,,"m"_ ;[Red]\-"$"#,##0,,"m"\ ;\-</c:formatCode>
                <c:ptCount val="24"/>
                <c:pt idx="0">
                  <c:v>1468277.6677886117</c:v>
                </c:pt>
                <c:pt idx="1">
                  <c:v>3186883.5576224085</c:v>
                </c:pt>
                <c:pt idx="2">
                  <c:v>6028012.8687840067</c:v>
                </c:pt>
                <c:pt idx="3">
                  <c:v>7615737.8742858339</c:v>
                </c:pt>
                <c:pt idx="4">
                  <c:v>9012539.2275287081</c:v>
                </c:pt>
                <c:pt idx="5">
                  <c:v>7685420.3797510983</c:v>
                </c:pt>
                <c:pt idx="6">
                  <c:v>9284004.6979940869</c:v>
                </c:pt>
                <c:pt idx="7">
                  <c:v>9666091.9788252264</c:v>
                </c:pt>
                <c:pt idx="8">
                  <c:v>10399527.792509405</c:v>
                </c:pt>
                <c:pt idx="9">
                  <c:v>13340790.80229751</c:v>
                </c:pt>
                <c:pt idx="10">
                  <c:v>10728902.793092143</c:v>
                </c:pt>
                <c:pt idx="11">
                  <c:v>13467838.673786972</c:v>
                </c:pt>
                <c:pt idx="12">
                  <c:v>11211815.682796817</c:v>
                </c:pt>
                <c:pt idx="13">
                  <c:v>13491350.456968445</c:v>
                </c:pt>
                <c:pt idx="14">
                  <c:v>16448449.894636724</c:v>
                </c:pt>
                <c:pt idx="15">
                  <c:v>15245896.892774194</c:v>
                </c:pt>
                <c:pt idx="16">
                  <c:v>12541639.3218552</c:v>
                </c:pt>
                <c:pt idx="17">
                  <c:v>13562988.896350719</c:v>
                </c:pt>
                <c:pt idx="18">
                  <c:v>14256893.019292563</c:v>
                </c:pt>
                <c:pt idx="19">
                  <c:v>13086847.538766157</c:v>
                </c:pt>
                <c:pt idx="20">
                  <c:v>15559540.09812491</c:v>
                </c:pt>
                <c:pt idx="21">
                  <c:v>16532983.292915378</c:v>
                </c:pt>
                <c:pt idx="22">
                  <c:v>13885667.501966717</c:v>
                </c:pt>
                <c:pt idx="23">
                  <c:v>7952830.2602600567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2-4D92-8E6C-3336CADBAF4A}"/>
            </c:ext>
          </c:extLst>
        </c:ser>
        <c:ser>
          <c:idx val="1"/>
          <c:order val="1"/>
          <c:tx>
            <c:strRef>
              <c:f>'Economic results'!$G$13</c:f>
              <c:strCache>
                <c:ptCount val="1"/>
                <c:pt idx="0">
                  <c:v>Deferred network augmentations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results'!$K$13:$AH$13</c:f>
              <c:numCache>
                <c:formatCode>"$"#,##0,,"m"_ ;[Red]\-"$"#,##0,,"m"\ ;\-</c:formatCode>
                <c:ptCount val="24"/>
                <c:pt idx="0">
                  <c:v>4454621.5677172616</c:v>
                </c:pt>
                <c:pt idx="1">
                  <c:v>4454621.5677172579</c:v>
                </c:pt>
                <c:pt idx="2">
                  <c:v>5399539.1580270678</c:v>
                </c:pt>
                <c:pt idx="3">
                  <c:v>7625751.0101811141</c:v>
                </c:pt>
                <c:pt idx="4">
                  <c:v>8570687.774101913</c:v>
                </c:pt>
                <c:pt idx="5">
                  <c:v>11578784.341462187</c:v>
                </c:pt>
                <c:pt idx="6">
                  <c:v>11578784.341460928</c:v>
                </c:pt>
                <c:pt idx="7">
                  <c:v>12908931.760172702</c:v>
                </c:pt>
                <c:pt idx="8">
                  <c:v>13641943.921252124</c:v>
                </c:pt>
                <c:pt idx="9">
                  <c:v>12707538.367733322</c:v>
                </c:pt>
                <c:pt idx="10">
                  <c:v>17990719.117617279</c:v>
                </c:pt>
                <c:pt idx="11">
                  <c:v>17987846.969455309</c:v>
                </c:pt>
                <c:pt idx="12">
                  <c:v>22988038.396196894</c:v>
                </c:pt>
                <c:pt idx="13">
                  <c:v>23629109.828415789</c:v>
                </c:pt>
                <c:pt idx="14">
                  <c:v>22867990.550496876</c:v>
                </c:pt>
                <c:pt idx="15">
                  <c:v>30108563.105799705</c:v>
                </c:pt>
                <c:pt idx="16">
                  <c:v>34236618.888101712</c:v>
                </c:pt>
                <c:pt idx="17">
                  <c:v>37555673.369721904</c:v>
                </c:pt>
                <c:pt idx="18">
                  <c:v>41421557.557934031</c:v>
                </c:pt>
                <c:pt idx="19">
                  <c:v>46176168.586086735</c:v>
                </c:pt>
                <c:pt idx="20">
                  <c:v>47935297.645641521</c:v>
                </c:pt>
                <c:pt idx="21">
                  <c:v>52134450.090695933</c:v>
                </c:pt>
                <c:pt idx="22">
                  <c:v>60544319.40921393</c:v>
                </c:pt>
                <c:pt idx="23">
                  <c:v>67566721.803157911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22-4D92-8E6C-3336CADBAF4A}"/>
            </c:ext>
          </c:extLst>
        </c:ser>
        <c:ser>
          <c:idx val="2"/>
          <c:order val="2"/>
          <c:tx>
            <c:strRef>
              <c:f>'Economic results'!$G$14</c:f>
              <c:strCache>
                <c:ptCount val="1"/>
                <c:pt idx="0">
                  <c:v>Deferred large-scale transmission costs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results'!$K$14:$AH$14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4851268.6287210993</c:v>
                </c:pt>
                <c:pt idx="6">
                  <c:v>11669427.554770797</c:v>
                </c:pt>
                <c:pt idx="7">
                  <c:v>63296994.153929412</c:v>
                </c:pt>
                <c:pt idx="8">
                  <c:v>46203746.987344012</c:v>
                </c:pt>
                <c:pt idx="9">
                  <c:v>38604367.881680012</c:v>
                </c:pt>
                <c:pt idx="10">
                  <c:v>33293102.152124584</c:v>
                </c:pt>
                <c:pt idx="11">
                  <c:v>23400659.212704003</c:v>
                </c:pt>
                <c:pt idx="12">
                  <c:v>28919960.290132761</c:v>
                </c:pt>
                <c:pt idx="13">
                  <c:v>19822540.293441713</c:v>
                </c:pt>
                <c:pt idx="14">
                  <c:v>15649833.041163325</c:v>
                </c:pt>
                <c:pt idx="15">
                  <c:v>11817187.104015023</c:v>
                </c:pt>
                <c:pt idx="16">
                  <c:v>10648943.803061038</c:v>
                </c:pt>
                <c:pt idx="17">
                  <c:v>-3.0789429843425751</c:v>
                </c:pt>
                <c:pt idx="18">
                  <c:v>-3.0789429843425751</c:v>
                </c:pt>
                <c:pt idx="19">
                  <c:v>-3.0789429843425751</c:v>
                </c:pt>
                <c:pt idx="20">
                  <c:v>-3.0789429843425751</c:v>
                </c:pt>
                <c:pt idx="21">
                  <c:v>-3.0789429843425751</c:v>
                </c:pt>
                <c:pt idx="22">
                  <c:v>-3.0789429843425751</c:v>
                </c:pt>
                <c:pt idx="23">
                  <c:v>-3.0789429843425751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22-4D92-8E6C-3336CADBAF4A}"/>
            </c:ext>
          </c:extLst>
        </c:ser>
        <c:ser>
          <c:idx val="3"/>
          <c:order val="3"/>
          <c:tx>
            <c:strRef>
              <c:f>'Economic results'!$G$15</c:f>
              <c:strCache>
                <c:ptCount val="1"/>
                <c:pt idx="0">
                  <c:v>Avoided generation capital costs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results'!$K$15:$AH$15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57742875.818759203</c:v>
                </c:pt>
                <c:pt idx="2">
                  <c:v>1985852096.1284604</c:v>
                </c:pt>
                <c:pt idx="3">
                  <c:v>300935049.30217743</c:v>
                </c:pt>
                <c:pt idx="4">
                  <c:v>-1581396879.8355513</c:v>
                </c:pt>
                <c:pt idx="5">
                  <c:v>184094770.4580965</c:v>
                </c:pt>
                <c:pt idx="6">
                  <c:v>-154627384.14729881</c:v>
                </c:pt>
                <c:pt idx="7">
                  <c:v>-576291590.10826683</c:v>
                </c:pt>
                <c:pt idx="8">
                  <c:v>-471040042.49447823</c:v>
                </c:pt>
                <c:pt idx="9">
                  <c:v>454693822.21884346</c:v>
                </c:pt>
                <c:pt idx="10">
                  <c:v>-229284950.88348007</c:v>
                </c:pt>
                <c:pt idx="11">
                  <c:v>170196628.34101486</c:v>
                </c:pt>
                <c:pt idx="12">
                  <c:v>43029841.773780823</c:v>
                </c:pt>
                <c:pt idx="13">
                  <c:v>-278878945.76018143</c:v>
                </c:pt>
                <c:pt idx="14">
                  <c:v>-1437171240.4089851</c:v>
                </c:pt>
                <c:pt idx="15">
                  <c:v>-1022452909.5088739</c:v>
                </c:pt>
                <c:pt idx="16">
                  <c:v>-1156120609.8376722</c:v>
                </c:pt>
                <c:pt idx="17">
                  <c:v>1023097501.5631628</c:v>
                </c:pt>
                <c:pt idx="18">
                  <c:v>446582336.64648056</c:v>
                </c:pt>
                <c:pt idx="19">
                  <c:v>1141618430.3589172</c:v>
                </c:pt>
                <c:pt idx="20">
                  <c:v>-1955981530.8254843</c:v>
                </c:pt>
                <c:pt idx="21">
                  <c:v>-1012866342.5131645</c:v>
                </c:pt>
                <c:pt idx="22">
                  <c:v>-461471905.27116084</c:v>
                </c:pt>
                <c:pt idx="23">
                  <c:v>-556676062.53467178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22-4D92-8E6C-3336CADBAF4A}"/>
            </c:ext>
          </c:extLst>
        </c:ser>
        <c:ser>
          <c:idx val="4"/>
          <c:order val="4"/>
          <c:tx>
            <c:strRef>
              <c:f>'Economic results'!$G$16</c:f>
              <c:strCache>
                <c:ptCount val="1"/>
                <c:pt idx="0">
                  <c:v>Avoided generation fixed operating costs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results'!$K$16:$AH$16</c:f>
              <c:numCache>
                <c:formatCode>"$"#,##0,,"m"_ ;[Red]\-"$"#,##0,,"m"\ ;\-</c:formatCode>
                <c:ptCount val="24"/>
                <c:pt idx="0">
                  <c:v>-501023.82250118256</c:v>
                </c:pt>
                <c:pt idx="1">
                  <c:v>421894.2014913559</c:v>
                </c:pt>
                <c:pt idx="2">
                  <c:v>17204552.203156471</c:v>
                </c:pt>
                <c:pt idx="3">
                  <c:v>28211438.627140045</c:v>
                </c:pt>
                <c:pt idx="4">
                  <c:v>14225958.920327663</c:v>
                </c:pt>
                <c:pt idx="5">
                  <c:v>15941241.621601105</c:v>
                </c:pt>
                <c:pt idx="6">
                  <c:v>13938218.771422863</c:v>
                </c:pt>
                <c:pt idx="7">
                  <c:v>7660436.1494441032</c:v>
                </c:pt>
                <c:pt idx="8">
                  <c:v>2527159.5523304939</c:v>
                </c:pt>
                <c:pt idx="9">
                  <c:v>6756335.4840936661</c:v>
                </c:pt>
                <c:pt idx="10">
                  <c:v>-797924.48784685135</c:v>
                </c:pt>
                <c:pt idx="11">
                  <c:v>1084042.6062054634</c:v>
                </c:pt>
                <c:pt idx="12">
                  <c:v>1107458.829826355</c:v>
                </c:pt>
                <c:pt idx="13">
                  <c:v>1970192.4926381111</c:v>
                </c:pt>
                <c:pt idx="14">
                  <c:v>-9051134.2595777512</c:v>
                </c:pt>
                <c:pt idx="15">
                  <c:v>-15258071.661498547</c:v>
                </c:pt>
                <c:pt idx="16">
                  <c:v>-29694693.01066494</c:v>
                </c:pt>
                <c:pt idx="17">
                  <c:v>-12230823.470338821</c:v>
                </c:pt>
                <c:pt idx="18">
                  <c:v>-7887770.3502793312</c:v>
                </c:pt>
                <c:pt idx="19">
                  <c:v>7418985.1798949242</c:v>
                </c:pt>
                <c:pt idx="20">
                  <c:v>-28501166.5912714</c:v>
                </c:pt>
                <c:pt idx="21">
                  <c:v>-47133433.531917572</c:v>
                </c:pt>
                <c:pt idx="22">
                  <c:v>-62715490.325529099</c:v>
                </c:pt>
                <c:pt idx="23">
                  <c:v>-72376139.916160583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22-4D92-8E6C-3336CADBAF4A}"/>
            </c:ext>
          </c:extLst>
        </c:ser>
        <c:ser>
          <c:idx val="5"/>
          <c:order val="5"/>
          <c:tx>
            <c:strRef>
              <c:f>'Economic results'!$G$17</c:f>
              <c:strCache>
                <c:ptCount val="1"/>
                <c:pt idx="0">
                  <c:v>Avoided generation variable costs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results'!$K$17:$AH$17</c:f>
              <c:numCache>
                <c:formatCode>"$"#,##0,,"m"_ ;[Red]\-"$"#,##0,,"m"\ ;\-</c:formatCode>
                <c:ptCount val="24"/>
                <c:pt idx="0">
                  <c:v>2010202.8513631821</c:v>
                </c:pt>
                <c:pt idx="1">
                  <c:v>1592038.3598165512</c:v>
                </c:pt>
                <c:pt idx="2">
                  <c:v>-179391710.23775768</c:v>
                </c:pt>
                <c:pt idx="3">
                  <c:v>253403.0660943985</c:v>
                </c:pt>
                <c:pt idx="4">
                  <c:v>157481444.81607914</c:v>
                </c:pt>
                <c:pt idx="5">
                  <c:v>74269778.830504417</c:v>
                </c:pt>
                <c:pt idx="6">
                  <c:v>58091616.21737957</c:v>
                </c:pt>
                <c:pt idx="7">
                  <c:v>100659962.30096245</c:v>
                </c:pt>
                <c:pt idx="8">
                  <c:v>149925691.00594521</c:v>
                </c:pt>
                <c:pt idx="9">
                  <c:v>116311459.02059174</c:v>
                </c:pt>
                <c:pt idx="10">
                  <c:v>125639746.40345764</c:v>
                </c:pt>
                <c:pt idx="11">
                  <c:v>156866042.32458305</c:v>
                </c:pt>
                <c:pt idx="12">
                  <c:v>222176501.51341152</c:v>
                </c:pt>
                <c:pt idx="13">
                  <c:v>298710113.62400293</c:v>
                </c:pt>
                <c:pt idx="14">
                  <c:v>416416015.06968117</c:v>
                </c:pt>
                <c:pt idx="15">
                  <c:v>546175007.45834017</c:v>
                </c:pt>
                <c:pt idx="16">
                  <c:v>637249655.91822243</c:v>
                </c:pt>
                <c:pt idx="17">
                  <c:v>650307377.16572571</c:v>
                </c:pt>
                <c:pt idx="18">
                  <c:v>647735983.35464716</c:v>
                </c:pt>
                <c:pt idx="19">
                  <c:v>649573628.81616688</c:v>
                </c:pt>
                <c:pt idx="20">
                  <c:v>830985191.82344389</c:v>
                </c:pt>
                <c:pt idx="21">
                  <c:v>976779312.89442921</c:v>
                </c:pt>
                <c:pt idx="22">
                  <c:v>1086121700.09161</c:v>
                </c:pt>
                <c:pt idx="23">
                  <c:v>1167296837.7540669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22-4D92-8E6C-3336CADBAF4A}"/>
            </c:ext>
          </c:extLst>
        </c:ser>
        <c:ser>
          <c:idx val="6"/>
          <c:order val="6"/>
          <c:tx>
            <c:strRef>
              <c:f>'Economic results'!$G$18</c:f>
              <c:strCache>
                <c:ptCount val="1"/>
                <c:pt idx="0">
                  <c:v>Avoided gas constraint violation costs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results'!$K$18:$AH$18</c:f>
              <c:numCache>
                <c:formatCode>"$"#,##0,,"m"_ ;[Red]\-"$"#,##0,,"m"\ ;\-</c:formatCode>
                <c:ptCount val="24"/>
                <c:pt idx="0">
                  <c:v>-5.0469281246477988E-7</c:v>
                </c:pt>
                <c:pt idx="1">
                  <c:v>4.9724162272469564E-7</c:v>
                </c:pt>
                <c:pt idx="2">
                  <c:v>-5501968.7613592967</c:v>
                </c:pt>
                <c:pt idx="3">
                  <c:v>-2837620.8008837099</c:v>
                </c:pt>
                <c:pt idx="4">
                  <c:v>8028162.6870913953</c:v>
                </c:pt>
                <c:pt idx="5">
                  <c:v>3679360.4275038093</c:v>
                </c:pt>
                <c:pt idx="6">
                  <c:v>143507.77664750814</c:v>
                </c:pt>
                <c:pt idx="7">
                  <c:v>4833389.3090080023</c:v>
                </c:pt>
                <c:pt idx="8">
                  <c:v>5539539.0709338039</c:v>
                </c:pt>
                <c:pt idx="9">
                  <c:v>10381327.844777018</c:v>
                </c:pt>
                <c:pt idx="10">
                  <c:v>15391945.667735994</c:v>
                </c:pt>
                <c:pt idx="11">
                  <c:v>24403779.663528025</c:v>
                </c:pt>
                <c:pt idx="12">
                  <c:v>49340827.388383985</c:v>
                </c:pt>
                <c:pt idx="13">
                  <c:v>53861653.461134017</c:v>
                </c:pt>
                <c:pt idx="14">
                  <c:v>69433843.434777975</c:v>
                </c:pt>
                <c:pt idx="15">
                  <c:v>133778178.49279803</c:v>
                </c:pt>
                <c:pt idx="16">
                  <c:v>144354276.64324003</c:v>
                </c:pt>
                <c:pt idx="17">
                  <c:v>138271003.77958196</c:v>
                </c:pt>
                <c:pt idx="18">
                  <c:v>135983347.60111398</c:v>
                </c:pt>
                <c:pt idx="19">
                  <c:v>125354275.37689102</c:v>
                </c:pt>
                <c:pt idx="20">
                  <c:v>205745026.03574294</c:v>
                </c:pt>
                <c:pt idx="21">
                  <c:v>245607302.89618403</c:v>
                </c:pt>
                <c:pt idx="22">
                  <c:v>265661444.82933503</c:v>
                </c:pt>
                <c:pt idx="23">
                  <c:v>291836717.781425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22-4D92-8E6C-3336CADBAF4A}"/>
            </c:ext>
          </c:extLst>
        </c:ser>
        <c:ser>
          <c:idx val="7"/>
          <c:order val="7"/>
          <c:tx>
            <c:strRef>
              <c:f>'Economic results'!$G$19</c:f>
              <c:strCache>
                <c:ptCount val="1"/>
                <c:pt idx="0">
                  <c:v>Avoided GHG emissions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results'!$K$19:$AH$19</c:f>
              <c:numCache>
                <c:formatCode>"$"#,##0,,"m"_ ;[Red]\-"$"#,##0,,"m"\ ;\-</c:formatCode>
                <c:ptCount val="24"/>
                <c:pt idx="0">
                  <c:v>-118777.21483971695</c:v>
                </c:pt>
                <c:pt idx="1">
                  <c:v>320620.86723600834</c:v>
                </c:pt>
                <c:pt idx="2">
                  <c:v>-123521816.64536287</c:v>
                </c:pt>
                <c:pt idx="3">
                  <c:v>-1270711.3259333507</c:v>
                </c:pt>
                <c:pt idx="4">
                  <c:v>71139303.529693261</c:v>
                </c:pt>
                <c:pt idx="5">
                  <c:v>31250669.583048116</c:v>
                </c:pt>
                <c:pt idx="6">
                  <c:v>59958202.221369192</c:v>
                </c:pt>
                <c:pt idx="7">
                  <c:v>63028336.636281945</c:v>
                </c:pt>
                <c:pt idx="8">
                  <c:v>121636769.57256058</c:v>
                </c:pt>
                <c:pt idx="9">
                  <c:v>90350775.182538778</c:v>
                </c:pt>
                <c:pt idx="10">
                  <c:v>130575353.92161401</c:v>
                </c:pt>
                <c:pt idx="11">
                  <c:v>144663903.36616799</c:v>
                </c:pt>
                <c:pt idx="12">
                  <c:v>202428229.8771711</c:v>
                </c:pt>
                <c:pt idx="13">
                  <c:v>253632170.94759074</c:v>
                </c:pt>
                <c:pt idx="14">
                  <c:v>368908058.36142898</c:v>
                </c:pt>
                <c:pt idx="15">
                  <c:v>512625257.90730965</c:v>
                </c:pt>
                <c:pt idx="16">
                  <c:v>645721141.75918722</c:v>
                </c:pt>
                <c:pt idx="17">
                  <c:v>661895402.32454336</c:v>
                </c:pt>
                <c:pt idx="18">
                  <c:v>701817760.28047287</c:v>
                </c:pt>
                <c:pt idx="19">
                  <c:v>740707409.57240474</c:v>
                </c:pt>
                <c:pt idx="20">
                  <c:v>997779988.53749228</c:v>
                </c:pt>
                <c:pt idx="21">
                  <c:v>1248459835.6070638</c:v>
                </c:pt>
                <c:pt idx="22">
                  <c:v>1490656636.7175586</c:v>
                </c:pt>
                <c:pt idx="23">
                  <c:v>1713444511.7272973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22-4D92-8E6C-3336CADBAF4A}"/>
            </c:ext>
          </c:extLst>
        </c:ser>
        <c:ser>
          <c:idx val="8"/>
          <c:order val="8"/>
          <c:tx>
            <c:strRef>
              <c:f>'Economic results'!$G$20</c:f>
              <c:strCache>
                <c:ptCount val="1"/>
                <c:pt idx="0">
                  <c:v>Net embodied emissions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results'!$K$20:$AH$20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2905277.612122884</c:v>
                </c:pt>
                <c:pt idx="2">
                  <c:v>106269306.72387986</c:v>
                </c:pt>
                <c:pt idx="3">
                  <c:v>-44872507.50308951</c:v>
                </c:pt>
                <c:pt idx="4">
                  <c:v>-100722875.81090403</c:v>
                </c:pt>
                <c:pt idx="5">
                  <c:v>13078498.108618544</c:v>
                </c:pt>
                <c:pt idx="6">
                  <c:v>-10768401.023212677</c:v>
                </c:pt>
                <c:pt idx="7">
                  <c:v>-61617447.085489213</c:v>
                </c:pt>
                <c:pt idx="8">
                  <c:v>-37437545.402721524</c:v>
                </c:pt>
                <c:pt idx="9">
                  <c:v>4903767.9870888144</c:v>
                </c:pt>
                <c:pt idx="10">
                  <c:v>-74807533.29898718</c:v>
                </c:pt>
                <c:pt idx="11">
                  <c:v>-32910188.833826687</c:v>
                </c:pt>
                <c:pt idx="12">
                  <c:v>-29430446.563354794</c:v>
                </c:pt>
                <c:pt idx="13">
                  <c:v>-53566134.923682436</c:v>
                </c:pt>
                <c:pt idx="14">
                  <c:v>-205816829.44075322</c:v>
                </c:pt>
                <c:pt idx="15">
                  <c:v>-164882481.59586692</c:v>
                </c:pt>
                <c:pt idx="16">
                  <c:v>-174415054.19056678</c:v>
                </c:pt>
                <c:pt idx="17">
                  <c:v>160551466.68423828</c:v>
                </c:pt>
                <c:pt idx="18">
                  <c:v>76759501.270324439</c:v>
                </c:pt>
                <c:pt idx="19">
                  <c:v>205937130.79985598</c:v>
                </c:pt>
                <c:pt idx="20">
                  <c:v>-385272886.61866075</c:v>
                </c:pt>
                <c:pt idx="21">
                  <c:v>-212584807.13835645</c:v>
                </c:pt>
                <c:pt idx="22">
                  <c:v>-102268848.25118163</c:v>
                </c:pt>
                <c:pt idx="23">
                  <c:v>-133529098.39479095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222-4D92-8E6C-3336CADBAF4A}"/>
            </c:ext>
          </c:extLst>
        </c:ser>
        <c:ser>
          <c:idx val="9"/>
          <c:order val="9"/>
          <c:tx>
            <c:strRef>
              <c:f>'Economic results'!$G$21</c:f>
              <c:strCache>
                <c:ptCount val="1"/>
                <c:pt idx="0">
                  <c:v>Net residual value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23"/>
            <c:invertIfNegative val="0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22-4D92-8E6C-3336CADBAF4A}"/>
              </c:ext>
            </c:extLst>
          </c:dPt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results'!$K$21:$AH$21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6268726530.1155376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222-4D92-8E6C-3336CADBAF4A}"/>
            </c:ext>
          </c:extLst>
        </c:ser>
        <c:ser>
          <c:idx val="10"/>
          <c:order val="10"/>
          <c:tx>
            <c:strRef>
              <c:f>'Economic results'!$G$24</c:f>
              <c:strCache>
                <c:ptCount val="1"/>
                <c:pt idx="0">
                  <c:v>DREZ network augmentation capital expenditure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results'!$K$24:$AH$24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-747717585.39424658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-168019838.56025019</c:v>
                </c:pt>
                <c:pt idx="8">
                  <c:v>0</c:v>
                </c:pt>
                <c:pt idx="9">
                  <c:v>-307888604.77015579</c:v>
                </c:pt>
                <c:pt idx="10">
                  <c:v>-375759590.25686717</c:v>
                </c:pt>
                <c:pt idx="11">
                  <c:v>-345384100.6203239</c:v>
                </c:pt>
                <c:pt idx="12">
                  <c:v>-226119823.84282732</c:v>
                </c:pt>
                <c:pt idx="13">
                  <c:v>-119421403.12890685</c:v>
                </c:pt>
                <c:pt idx="14">
                  <c:v>-88561293.624443382</c:v>
                </c:pt>
                <c:pt idx="15">
                  <c:v>-105362046.18127488</c:v>
                </c:pt>
                <c:pt idx="16">
                  <c:v>-5449414.9830263983</c:v>
                </c:pt>
                <c:pt idx="17">
                  <c:v>-18570512.925348442</c:v>
                </c:pt>
                <c:pt idx="18">
                  <c:v>0</c:v>
                </c:pt>
                <c:pt idx="19">
                  <c:v>-12312071.593167029</c:v>
                </c:pt>
                <c:pt idx="20">
                  <c:v>-12739727.630954178</c:v>
                </c:pt>
                <c:pt idx="21">
                  <c:v>-6585303.9619490672</c:v>
                </c:pt>
                <c:pt idx="22">
                  <c:v>0</c:v>
                </c:pt>
                <c:pt idx="23">
                  <c:v>-5616846.8725837357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222-4D92-8E6C-3336CADBAF4A}"/>
            </c:ext>
          </c:extLst>
        </c:ser>
        <c:ser>
          <c:idx val="11"/>
          <c:order val="11"/>
          <c:tx>
            <c:strRef>
              <c:f>'Economic results'!$G$25</c:f>
              <c:strCache>
                <c:ptCount val="1"/>
                <c:pt idx="0">
                  <c:v>DREZ network augmentation operating expenditure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results'!$K$25:$AH$25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-7477175.8539424669</c:v>
                </c:pt>
                <c:pt idx="5">
                  <c:v>-7477175.8539424669</c:v>
                </c:pt>
                <c:pt idx="6">
                  <c:v>-7477175.8539424669</c:v>
                </c:pt>
                <c:pt idx="7">
                  <c:v>-7477175.8539424669</c:v>
                </c:pt>
                <c:pt idx="8">
                  <c:v>-9157374.2395449691</c:v>
                </c:pt>
                <c:pt idx="9">
                  <c:v>-9157374.2395449691</c:v>
                </c:pt>
                <c:pt idx="10">
                  <c:v>-11671651.994603468</c:v>
                </c:pt>
                <c:pt idx="11">
                  <c:v>-13204836.974614477</c:v>
                </c:pt>
                <c:pt idx="12">
                  <c:v>-14199951.460226471</c:v>
                </c:pt>
                <c:pt idx="13">
                  <c:v>-20862355.898926917</c:v>
                </c:pt>
                <c:pt idx="14">
                  <c:v>-21444990.656507563</c:v>
                </c:pt>
                <c:pt idx="15">
                  <c:v>-21811979.41101297</c:v>
                </c:pt>
                <c:pt idx="16">
                  <c:v>-22582276.491660945</c:v>
                </c:pt>
                <c:pt idx="17">
                  <c:v>-24896837.013623226</c:v>
                </c:pt>
                <c:pt idx="18">
                  <c:v>-25082542.142876711</c:v>
                </c:pt>
                <c:pt idx="19">
                  <c:v>-25082542.142876711</c:v>
                </c:pt>
                <c:pt idx="20">
                  <c:v>-25205662.85880838</c:v>
                </c:pt>
                <c:pt idx="21">
                  <c:v>-25333060.135117922</c:v>
                </c:pt>
                <c:pt idx="22">
                  <c:v>-25398913.174737412</c:v>
                </c:pt>
                <c:pt idx="23">
                  <c:v>-25398913.174737412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222-4D92-8E6C-3336CADBA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45096831"/>
        <c:axId val="1345103071"/>
      </c:barChart>
      <c:catAx>
        <c:axId val="1345096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103071"/>
        <c:crosses val="autoZero"/>
        <c:auto val="1"/>
        <c:lblAlgn val="ctr"/>
        <c:lblOffset val="100"/>
        <c:noMultiLvlLbl val="0"/>
      </c:catAx>
      <c:valAx>
        <c:axId val="134510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$ (real, Jun-25)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,,&quot;m&quot;_ ;[Red]\-&quot;$&quot;#,##0,,&quot;m&quot;\ ;\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096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722779765055812E-2"/>
          <c:y val="0.80008807438898388"/>
          <c:w val="0.94037074424309819"/>
          <c:h val="0.180932094048303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Discounted</a:t>
            </a:r>
            <a:r>
              <a:rPr lang="en-AU" baseline="0"/>
              <a:t> economic benefits and costs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A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'Economic results'!$G$44</c:f>
              <c:strCache>
                <c:ptCount val="1"/>
                <c:pt idx="0">
                  <c:v>Avoided load shedding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results'!$K$44:$AH$44</c:f>
              <c:numCache>
                <c:formatCode>"$"#,##0,,"m"_ ;[Red]\-"$"#,##0,,"m"\ ;\-</c:formatCode>
                <c:ptCount val="24"/>
                <c:pt idx="0">
                  <c:v>1282450.578905242</c:v>
                </c:pt>
                <c:pt idx="1">
                  <c:v>2601446.2819855367</c:v>
                </c:pt>
                <c:pt idx="2">
                  <c:v>4598742.1557561858</c:v>
                </c:pt>
                <c:pt idx="3">
                  <c:v>5429915.8509361306</c:v>
                </c:pt>
                <c:pt idx="4">
                  <c:v>6005435.4311050335</c:v>
                </c:pt>
                <c:pt idx="5">
                  <c:v>4786093.5577645721</c:v>
                </c:pt>
                <c:pt idx="6">
                  <c:v>5403375.2610571487</c:v>
                </c:pt>
                <c:pt idx="7">
                  <c:v>5257713.5862050187</c:v>
                </c:pt>
                <c:pt idx="8">
                  <c:v>5286592.5918574808</c:v>
                </c:pt>
                <c:pt idx="9">
                  <c:v>6338113.60828532</c:v>
                </c:pt>
                <c:pt idx="10">
                  <c:v>4763761.149664239</c:v>
                </c:pt>
                <c:pt idx="11">
                  <c:v>5588674.2395199053</c:v>
                </c:pt>
                <c:pt idx="12">
                  <c:v>4348135.4248970365</c:v>
                </c:pt>
                <c:pt idx="13">
                  <c:v>4889886.2727283435</c:v>
                </c:pt>
                <c:pt idx="14">
                  <c:v>5571659.0594372638</c:v>
                </c:pt>
                <c:pt idx="15">
                  <c:v>4826460.5159086622</c:v>
                </c:pt>
                <c:pt idx="16">
                  <c:v>3710618.5268570334</c:v>
                </c:pt>
                <c:pt idx="17">
                  <c:v>3750279.4503744631</c:v>
                </c:pt>
                <c:pt idx="18">
                  <c:v>3684252.07726959</c:v>
                </c:pt>
                <c:pt idx="19">
                  <c:v>3160644.9448084878</c:v>
                </c:pt>
                <c:pt idx="20">
                  <c:v>3511993.0442832075</c:v>
                </c:pt>
                <c:pt idx="21">
                  <c:v>3487581.2980389609</c:v>
                </c:pt>
                <c:pt idx="22">
                  <c:v>2737512.4137455849</c:v>
                </c:pt>
                <c:pt idx="23">
                  <c:v>1465302.4344268939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9-45BD-B9DF-F25D34FC5500}"/>
            </c:ext>
          </c:extLst>
        </c:ser>
        <c:ser>
          <c:idx val="1"/>
          <c:order val="1"/>
          <c:tx>
            <c:strRef>
              <c:f>'Economic results'!$G$45</c:f>
              <c:strCache>
                <c:ptCount val="1"/>
                <c:pt idx="0">
                  <c:v>Deferred network augmentations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results'!$K$45:$AH$45</c:f>
              <c:numCache>
                <c:formatCode>"$"#,##0,,"m"_ ;[Red]\-"$"#,##0,,"m"\ ;\-</c:formatCode>
                <c:ptCount val="24"/>
                <c:pt idx="0">
                  <c:v>3890838.9970453852</c:v>
                </c:pt>
                <c:pt idx="1">
                  <c:v>3636298.1280797957</c:v>
                </c:pt>
                <c:pt idx="2">
                  <c:v>4119282.5709219757</c:v>
                </c:pt>
                <c:pt idx="3">
                  <c:v>5437055.078442757</c:v>
                </c:pt>
                <c:pt idx="4">
                  <c:v>5711011.1510320641</c:v>
                </c:pt>
                <c:pt idx="5">
                  <c:v>7210684.9599829223</c:v>
                </c:pt>
                <c:pt idx="6">
                  <c:v>6738957.9065253632</c:v>
                </c:pt>
                <c:pt idx="7">
                  <c:v>7021603.5650741123</c:v>
                </c:pt>
                <c:pt idx="8">
                  <c:v>6934872.535710034</c:v>
                </c:pt>
                <c:pt idx="9">
                  <c:v>6037259.938328973</c:v>
                </c:pt>
                <c:pt idx="10">
                  <c:v>7988094.4435630003</c:v>
                </c:pt>
                <c:pt idx="11">
                  <c:v>7464316.9863835266</c:v>
                </c:pt>
                <c:pt idx="12">
                  <c:v>8915157.6272134092</c:v>
                </c:pt>
                <c:pt idx="13">
                  <c:v>8564276.8050014637</c:v>
                </c:pt>
                <c:pt idx="14">
                  <c:v>7746179.5815389603</c:v>
                </c:pt>
                <c:pt idx="15">
                  <c:v>9531600.0129687376</c:v>
                </c:pt>
                <c:pt idx="16">
                  <c:v>10129380.145843776</c:v>
                </c:pt>
                <c:pt idx="17">
                  <c:v>10384456.638561381</c:v>
                </c:pt>
                <c:pt idx="18">
                  <c:v>10704117.599118579</c:v>
                </c:pt>
                <c:pt idx="19">
                  <c:v>11152149.009141704</c:v>
                </c:pt>
                <c:pt idx="20">
                  <c:v>10819627.755413285</c:v>
                </c:pt>
                <c:pt idx="21">
                  <c:v>10997599.761548817</c:v>
                </c:pt>
                <c:pt idx="22">
                  <c:v>11936107.928626833</c:v>
                </c:pt>
                <c:pt idx="23">
                  <c:v>12449112.920105817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D9-45BD-B9DF-F25D34FC5500}"/>
            </c:ext>
          </c:extLst>
        </c:ser>
        <c:ser>
          <c:idx val="2"/>
          <c:order val="2"/>
          <c:tx>
            <c:strRef>
              <c:f>'Economic results'!$G$46</c:f>
              <c:strCache>
                <c:ptCount val="1"/>
                <c:pt idx="0">
                  <c:v>Deferred large-scale transmission costs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results'!$K$46:$AH$46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3021126.2863488789</c:v>
                </c:pt>
                <c:pt idx="6">
                  <c:v>6791713.0819387371</c:v>
                </c:pt>
                <c:pt idx="7">
                  <c:v>34429370.924473763</c:v>
                </c:pt>
                <c:pt idx="8">
                  <c:v>23487642.074987929</c:v>
                </c:pt>
                <c:pt idx="9">
                  <c:v>18340657.089682493</c:v>
                </c:pt>
                <c:pt idx="10">
                  <c:v>14782535.515766777</c:v>
                </c:pt>
                <c:pt idx="11">
                  <c:v>9710441.6304275375</c:v>
                </c:pt>
                <c:pt idx="12">
                  <c:v>11215659.210049883</c:v>
                </c:pt>
                <c:pt idx="13">
                  <c:v>7184600.828558241</c:v>
                </c:pt>
                <c:pt idx="14">
                  <c:v>5301139.9007823672</c:v>
                </c:pt>
                <c:pt idx="15">
                  <c:v>3741018.8044538992</c:v>
                </c:pt>
                <c:pt idx="16">
                  <c:v>3150638.2182622533</c:v>
                </c:pt>
                <c:pt idx="17">
                  <c:v>-0.8513533920359847</c:v>
                </c:pt>
                <c:pt idx="18">
                  <c:v>-0.79565737573456519</c:v>
                </c:pt>
                <c:pt idx="19">
                  <c:v>-0.74360502405099549</c:v>
                </c:pt>
                <c:pt idx="20">
                  <c:v>-0.69495796640279961</c:v>
                </c:pt>
                <c:pt idx="21">
                  <c:v>-0.64949342654467246</c:v>
                </c:pt>
                <c:pt idx="22">
                  <c:v>-0.60700320237819849</c:v>
                </c:pt>
                <c:pt idx="23">
                  <c:v>-0.56729271250298918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D9-45BD-B9DF-F25D34FC5500}"/>
            </c:ext>
          </c:extLst>
        </c:ser>
        <c:ser>
          <c:idx val="3"/>
          <c:order val="3"/>
          <c:tx>
            <c:strRef>
              <c:f>'Economic results'!$G$47</c:f>
              <c:strCache>
                <c:ptCount val="1"/>
                <c:pt idx="0">
                  <c:v>Avoided generation capital costs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results'!$K$47:$AH$47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47135386.936425246</c:v>
                </c:pt>
                <c:pt idx="2">
                  <c:v>1514997055.9709442</c:v>
                </c:pt>
                <c:pt idx="3">
                  <c:v>214562531.07468888</c:v>
                </c:pt>
                <c:pt idx="4">
                  <c:v>-1053751513.6461154</c:v>
                </c:pt>
                <c:pt idx="5">
                  <c:v>114644970.78508264</c:v>
                </c:pt>
                <c:pt idx="6">
                  <c:v>-89994545.388803601</c:v>
                </c:pt>
                <c:pt idx="7">
                  <c:v>-313464441.4273594</c:v>
                </c:pt>
                <c:pt idx="8">
                  <c:v>-239452872.16917539</c:v>
                </c:pt>
                <c:pt idx="9">
                  <c:v>216021759.49811053</c:v>
                </c:pt>
                <c:pt idx="10">
                  <c:v>-101805260.26618974</c:v>
                </c:pt>
                <c:pt idx="11">
                  <c:v>70625549.912019864</c:v>
                </c:pt>
                <c:pt idx="12">
                  <c:v>16687714.518119713</c:v>
                </c:pt>
                <c:pt idx="13">
                  <c:v>-101078563.85283528</c:v>
                </c:pt>
                <c:pt idx="14">
                  <c:v>-486819622.08477527</c:v>
                </c:pt>
                <c:pt idx="15">
                  <c:v>-323682406.60602778</c:v>
                </c:pt>
                <c:pt idx="16">
                  <c:v>-342054371.36668819</c:v>
                </c:pt>
                <c:pt idx="17">
                  <c:v>282894984.66478491</c:v>
                </c:pt>
                <c:pt idx="18">
                  <c:v>115405362.11047092</c:v>
                </c:pt>
                <c:pt idx="19">
                  <c:v>275715790.99746299</c:v>
                </c:pt>
                <c:pt idx="20">
                  <c:v>-441490782.35502321</c:v>
                </c:pt>
                <c:pt idx="21">
                  <c:v>-213660998.19841617</c:v>
                </c:pt>
                <c:pt idx="22">
                  <c:v>-90977626.325540513</c:v>
                </c:pt>
                <c:pt idx="23">
                  <c:v>-102567106.66833209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D9-45BD-B9DF-F25D34FC5500}"/>
            </c:ext>
          </c:extLst>
        </c:ser>
        <c:ser>
          <c:idx val="4"/>
          <c:order val="4"/>
          <c:tx>
            <c:strRef>
              <c:f>'Economic results'!$G$48</c:f>
              <c:strCache>
                <c:ptCount val="1"/>
                <c:pt idx="0">
                  <c:v>Avoided generation fixed operating costs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results'!$K$48:$AH$48</c:f>
              <c:numCache>
                <c:formatCode>"$"#,##0,,"m"_ ;[Red]\-"$"#,##0,,"m"\ ;\-</c:formatCode>
                <c:ptCount val="24"/>
                <c:pt idx="0">
                  <c:v>-437613.61036001617</c:v>
                </c:pt>
                <c:pt idx="1">
                  <c:v>344391.34094995511</c:v>
                </c:pt>
                <c:pt idx="2">
                  <c:v>13125270.501209773</c:v>
                </c:pt>
                <c:pt idx="3">
                  <c:v>20114365.844502568</c:v>
                </c:pt>
                <c:pt idx="4">
                  <c:v>9479357.1028934885</c:v>
                </c:pt>
                <c:pt idx="5">
                  <c:v>9927404.1051719878</c:v>
                </c:pt>
                <c:pt idx="6">
                  <c:v>8112170.22638743</c:v>
                </c:pt>
                <c:pt idx="7">
                  <c:v>4166769.7045940314</c:v>
                </c:pt>
                <c:pt idx="8">
                  <c:v>1284679.7695386969</c:v>
                </c:pt>
                <c:pt idx="9">
                  <c:v>3209886.3184707388</c:v>
                </c:pt>
                <c:pt idx="10">
                  <c:v>-354288.01517504075</c:v>
                </c:pt>
                <c:pt idx="11">
                  <c:v>449839.1415717015</c:v>
                </c:pt>
                <c:pt idx="12">
                  <c:v>429491.6279235321</c:v>
                </c:pt>
                <c:pt idx="13">
                  <c:v>714088.42688594235</c:v>
                </c:pt>
                <c:pt idx="14">
                  <c:v>-3065932.3230210771</c:v>
                </c:pt>
                <c:pt idx="15">
                  <c:v>-4830314.7358966153</c:v>
                </c:pt>
                <c:pt idx="16">
                  <c:v>-8785588.1681029201</c:v>
                </c:pt>
                <c:pt idx="17">
                  <c:v>-3381924.6091332384</c:v>
                </c:pt>
                <c:pt idx="18">
                  <c:v>-2038349.7483439846</c:v>
                </c:pt>
                <c:pt idx="19">
                  <c:v>1791782.0112890808</c:v>
                </c:pt>
                <c:pt idx="20">
                  <c:v>-6433088.522620582</c:v>
                </c:pt>
                <c:pt idx="21">
                  <c:v>-9942650.9049167242</c:v>
                </c:pt>
                <c:pt idx="22">
                  <c:v>-12364146.9361095</c:v>
                </c:pt>
                <c:pt idx="23">
                  <c:v>-13335244.25178712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D9-45BD-B9DF-F25D34FC5500}"/>
            </c:ext>
          </c:extLst>
        </c:ser>
        <c:ser>
          <c:idx val="5"/>
          <c:order val="5"/>
          <c:tx>
            <c:strRef>
              <c:f>'Economic results'!$G$49</c:f>
              <c:strCache>
                <c:ptCount val="1"/>
                <c:pt idx="0">
                  <c:v>Avoided generation variable costs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results'!$K$49:$AH$49</c:f>
              <c:numCache>
                <c:formatCode>"$"#,##0,,"m"_ ;[Red]\-"$"#,##0,,"m"\ ;\-</c:formatCode>
                <c:ptCount val="24"/>
                <c:pt idx="0">
                  <c:v>1755789.0220658414</c:v>
                </c:pt>
                <c:pt idx="1">
                  <c:v>1299577.5330470449</c:v>
                </c:pt>
                <c:pt idx="2">
                  <c:v>-136857076.82140234</c:v>
                </c:pt>
                <c:pt idx="3">
                  <c:v>180672.8839640927</c:v>
                </c:pt>
                <c:pt idx="4">
                  <c:v>104936536.14858358</c:v>
                </c:pt>
                <c:pt idx="5">
                  <c:v>46251485.596522294</c:v>
                </c:pt>
                <c:pt idx="6">
                  <c:v>33809849.537412949</c:v>
                </c:pt>
                <c:pt idx="7">
                  <c:v>54752350.022741757</c:v>
                </c:pt>
                <c:pt idx="8">
                  <c:v>76214618.895680666</c:v>
                </c:pt>
                <c:pt idx="9">
                  <c:v>55258736.318013117</c:v>
                </c:pt>
                <c:pt idx="10">
                  <c:v>55785549.959108353</c:v>
                </c:pt>
                <c:pt idx="11">
                  <c:v>65093830.645680577</c:v>
                </c:pt>
                <c:pt idx="12">
                  <c:v>86163877.835812762</c:v>
                </c:pt>
                <c:pt idx="13">
                  <c:v>108266291.70993686</c:v>
                </c:pt>
                <c:pt idx="14">
                  <c:v>141054511.38069049</c:v>
                </c:pt>
                <c:pt idx="15">
                  <c:v>172905020.07285488</c:v>
                </c:pt>
                <c:pt idx="16">
                  <c:v>188539178.87455624</c:v>
                </c:pt>
                <c:pt idx="17">
                  <c:v>179815408.80474609</c:v>
                </c:pt>
                <c:pt idx="18">
                  <c:v>167387286.90516856</c:v>
                </c:pt>
                <c:pt idx="19">
                  <c:v>156880532.16155133</c:v>
                </c:pt>
                <c:pt idx="20">
                  <c:v>187564297.86366126</c:v>
                </c:pt>
                <c:pt idx="21">
                  <c:v>206048551.77115759</c:v>
                </c:pt>
                <c:pt idx="22">
                  <c:v>214125222.02610123</c:v>
                </c:pt>
                <c:pt idx="23">
                  <c:v>215073482.28049797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D9-45BD-B9DF-F25D34FC5500}"/>
            </c:ext>
          </c:extLst>
        </c:ser>
        <c:ser>
          <c:idx val="6"/>
          <c:order val="6"/>
          <c:tx>
            <c:strRef>
              <c:f>'Economic results'!$G$50</c:f>
              <c:strCache>
                <c:ptCount val="1"/>
                <c:pt idx="0">
                  <c:v>Avoided gas constraint violation costs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results'!$K$50:$AH$50</c:f>
              <c:numCache>
                <c:formatCode>"$"#,##0,,"m"_ ;[Red]\-"$"#,##0,,"m"\ ;\-</c:formatCode>
                <c:ptCount val="24"/>
                <c:pt idx="0">
                  <c:v>-4.408182482878678E-7</c:v>
                </c:pt>
                <c:pt idx="1">
                  <c:v>4.0589728093193099E-7</c:v>
                </c:pt>
                <c:pt idx="2">
                  <c:v>-4197425.6248760605</c:v>
                </c:pt>
                <c:pt idx="3">
                  <c:v>-2023184.4136454635</c:v>
                </c:pt>
                <c:pt idx="4">
                  <c:v>5349503.7780772289</c:v>
                </c:pt>
                <c:pt idx="5">
                  <c:v>2291320.7565283761</c:v>
                </c:pt>
                <c:pt idx="6">
                  <c:v>83522.832584735748</c:v>
                </c:pt>
                <c:pt idx="7">
                  <c:v>2629043.5362149319</c:v>
                </c:pt>
                <c:pt idx="8">
                  <c:v>2816020.7654618113</c:v>
                </c:pt>
                <c:pt idx="9">
                  <c:v>4932094.0759914313</c:v>
                </c:pt>
                <c:pt idx="10">
                  <c:v>6834207.9524584059</c:v>
                </c:pt>
                <c:pt idx="11">
                  <c:v>10126700.954469429</c:v>
                </c:pt>
                <c:pt idx="12">
                  <c:v>19135223.547275137</c:v>
                </c:pt>
                <c:pt idx="13">
                  <c:v>19521941.90834415</c:v>
                </c:pt>
                <c:pt idx="14">
                  <c:v>23519645.029351465</c:v>
                </c:pt>
                <c:pt idx="15">
                  <c:v>42350745.313756473</c:v>
                </c:pt>
                <c:pt idx="16">
                  <c:v>42709221.625440411</c:v>
                </c:pt>
                <c:pt idx="17">
                  <c:v>38233084.758827694</c:v>
                </c:pt>
                <c:pt idx="18">
                  <c:v>35140681.086371556</c:v>
                </c:pt>
                <c:pt idx="19">
                  <c:v>30274697.982571281</c:v>
                </c:pt>
                <c:pt idx="20">
                  <c:v>46439361.046440862</c:v>
                </c:pt>
                <c:pt idx="21">
                  <c:v>51810095.072773509</c:v>
                </c:pt>
                <c:pt idx="22">
                  <c:v>52374255.898817047</c:v>
                </c:pt>
                <c:pt idx="23">
                  <c:v>53770675.222017504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D9-45BD-B9DF-F25D34FC5500}"/>
            </c:ext>
          </c:extLst>
        </c:ser>
        <c:ser>
          <c:idx val="7"/>
          <c:order val="7"/>
          <c:tx>
            <c:strRef>
              <c:f>'Economic results'!$G$51</c:f>
              <c:strCache>
                <c:ptCount val="1"/>
                <c:pt idx="0">
                  <c:v>Avoided GHG emissions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results'!$K$51:$AH$51</c:f>
              <c:numCache>
                <c:formatCode>"$"#,##0,,"m"_ ;[Red]\-"$"#,##0,,"m"\ ;\-</c:formatCode>
                <c:ptCount val="24"/>
                <c:pt idx="0">
                  <c:v>-103744.61947743641</c:v>
                </c:pt>
                <c:pt idx="1">
                  <c:v>261722.13321165729</c:v>
                </c:pt>
                <c:pt idx="2">
                  <c:v>-94234202.50215964</c:v>
                </c:pt>
                <c:pt idx="3">
                  <c:v>-905999.61350384622</c:v>
                </c:pt>
                <c:pt idx="4">
                  <c:v>47403121.71473369</c:v>
                </c:pt>
                <c:pt idx="5">
                  <c:v>19461346.416563857</c:v>
                </c:pt>
                <c:pt idx="6">
                  <c:v>34896219.586188577</c:v>
                </c:pt>
                <c:pt idx="7">
                  <c:v>34283239.035426416</c:v>
                </c:pt>
                <c:pt idx="8">
                  <c:v>61833965.70976495</c:v>
                </c:pt>
                <c:pt idx="9">
                  <c:v>42925002.437258512</c:v>
                </c:pt>
                <c:pt idx="10">
                  <c:v>57977018.72328826</c:v>
                </c:pt>
                <c:pt idx="11">
                  <c:v>60030376.789742656</c:v>
                </c:pt>
                <c:pt idx="12">
                  <c:v>78505157.614985317</c:v>
                </c:pt>
                <c:pt idx="13">
                  <c:v>91927970.813204795</c:v>
                </c:pt>
                <c:pt idx="14">
                  <c:v>124961922.77298249</c:v>
                </c:pt>
                <c:pt idx="15">
                  <c:v>162284028.55851382</c:v>
                </c:pt>
                <c:pt idx="16">
                  <c:v>191045585.85252705</c:v>
                </c:pt>
                <c:pt idx="17">
                  <c:v>183019594.32429841</c:v>
                </c:pt>
                <c:pt idx="18">
                  <c:v>181363045.76874256</c:v>
                </c:pt>
                <c:pt idx="19">
                  <c:v>178890532.85845295</c:v>
                </c:pt>
                <c:pt idx="20">
                  <c:v>225212079.36543986</c:v>
                </c:pt>
                <c:pt idx="21">
                  <c:v>263358711.30298597</c:v>
                </c:pt>
                <c:pt idx="22">
                  <c:v>293877917.43310755</c:v>
                </c:pt>
                <c:pt idx="23">
                  <c:v>315700742.01574993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D9-45BD-B9DF-F25D34FC5500}"/>
            </c:ext>
          </c:extLst>
        </c:ser>
        <c:ser>
          <c:idx val="8"/>
          <c:order val="8"/>
          <c:tx>
            <c:strRef>
              <c:f>'Economic results'!$G$52</c:f>
              <c:strCache>
                <c:ptCount val="1"/>
                <c:pt idx="0">
                  <c:v>Net embodied emissions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results'!$K$52:$AH$52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2371571.946554434</c:v>
                </c:pt>
                <c:pt idx="2">
                  <c:v>81072345.28725782</c:v>
                </c:pt>
                <c:pt idx="3">
                  <c:v>-31993477.688480034</c:v>
                </c:pt>
                <c:pt idx="4">
                  <c:v>-67115905.057032213</c:v>
                </c:pt>
                <c:pt idx="5">
                  <c:v>8144631.3213803116</c:v>
                </c:pt>
                <c:pt idx="6">
                  <c:v>-6267307.4371172534</c:v>
                </c:pt>
                <c:pt idx="7">
                  <c:v>-33515808.601690855</c:v>
                </c:pt>
                <c:pt idx="8">
                  <c:v>-19031349.704734847</c:v>
                </c:pt>
                <c:pt idx="9">
                  <c:v>2329744.8458219562</c:v>
                </c:pt>
                <c:pt idx="10">
                  <c:v>-33215439.426049843</c:v>
                </c:pt>
                <c:pt idx="11">
                  <c:v>-13656558.339336406</c:v>
                </c:pt>
                <c:pt idx="12">
                  <c:v>-11413634.588108065</c:v>
                </c:pt>
                <c:pt idx="13">
                  <c:v>-19414832.390714291</c:v>
                </c:pt>
                <c:pt idx="14">
                  <c:v>-69717280.940384537</c:v>
                </c:pt>
                <c:pt idx="15">
                  <c:v>-52197571.109421425</c:v>
                </c:pt>
                <c:pt idx="16">
                  <c:v>-51603120.998264879</c:v>
                </c:pt>
                <c:pt idx="17">
                  <c:v>44393818.415304072</c:v>
                </c:pt>
                <c:pt idx="18">
                  <c:v>19836113.774767127</c:v>
                </c:pt>
                <c:pt idx="19">
                  <c:v>49736512.134250499</c:v>
                </c:pt>
                <c:pt idx="20">
                  <c:v>-86961162.696493149</c:v>
                </c:pt>
                <c:pt idx="21">
                  <c:v>-44844102.512379289</c:v>
                </c:pt>
                <c:pt idx="22">
                  <c:v>-20161957.758776832</c:v>
                </c:pt>
                <c:pt idx="23">
                  <c:v>-24602626.55452643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D9-45BD-B9DF-F25D34FC5500}"/>
            </c:ext>
          </c:extLst>
        </c:ser>
        <c:ser>
          <c:idx val="9"/>
          <c:order val="9"/>
          <c:tx>
            <c:strRef>
              <c:f>'Economic results'!$G$53</c:f>
              <c:strCache>
                <c:ptCount val="1"/>
                <c:pt idx="0">
                  <c:v>Net residual value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2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6D9-45BD-B9DF-F25D34FC5500}"/>
              </c:ext>
            </c:extLst>
          </c:dPt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results'!$K$53:$AH$53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1155007707.2856307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6D9-45BD-B9DF-F25D34FC5500}"/>
            </c:ext>
          </c:extLst>
        </c:ser>
        <c:ser>
          <c:idx val="10"/>
          <c:order val="10"/>
          <c:tx>
            <c:strRef>
              <c:f>'Economic results'!$G$56</c:f>
              <c:strCache>
                <c:ptCount val="1"/>
                <c:pt idx="0">
                  <c:v>DREZ network augmentation capital expenditure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results'!$K$56:$AH$56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-533112304.54299742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-91391659.616461247</c:v>
                </c:pt>
                <c:pt idx="8">
                  <c:v>0</c:v>
                </c:pt>
                <c:pt idx="9">
                  <c:v>-146275658.21612576</c:v>
                </c:pt>
                <c:pt idx="10">
                  <c:v>-166841751.87344751</c:v>
                </c:pt>
                <c:pt idx="11">
                  <c:v>-143322122.62339181</c:v>
                </c:pt>
                <c:pt idx="12">
                  <c:v>-87693166.222048819</c:v>
                </c:pt>
                <c:pt idx="13">
                  <c:v>-43283812.224177927</c:v>
                </c:pt>
                <c:pt idx="14">
                  <c:v>-29998774.176222235</c:v>
                </c:pt>
                <c:pt idx="15">
                  <c:v>-33354925.547888521</c:v>
                </c:pt>
                <c:pt idx="16">
                  <c:v>-1612285.2585397861</c:v>
                </c:pt>
                <c:pt idx="17">
                  <c:v>-5134901.5721443463</c:v>
                </c:pt>
                <c:pt idx="18">
                  <c:v>0</c:v>
                </c:pt>
                <c:pt idx="19">
                  <c:v>-2973526.4146534423</c:v>
                </c:pt>
                <c:pt idx="20">
                  <c:v>-2875524.2471058331</c:v>
                </c:pt>
                <c:pt idx="21">
                  <c:v>-1389149.3466540331</c:v>
                </c:pt>
                <c:pt idx="22">
                  <c:v>0</c:v>
                </c:pt>
                <c:pt idx="23">
                  <c:v>-1034899.4165419169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6D9-45BD-B9DF-F25D34FC5500}"/>
            </c:ext>
          </c:extLst>
        </c:ser>
        <c:ser>
          <c:idx val="11"/>
          <c:order val="11"/>
          <c:tx>
            <c:strRef>
              <c:f>'Economic results'!$G$57</c:f>
              <c:strCache>
                <c:ptCount val="1"/>
                <c:pt idx="0">
                  <c:v>DREZ network augmentation operating expenditure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'Economic results'!$K$7:$AH$7</c:f>
              <c:numCache>
                <c:formatCode>General</c:formatCode>
                <c:ptCount val="24"/>
                <c:pt idx="0">
                  <c:v>2027</c:v>
                </c:pt>
                <c:pt idx="1">
                  <c:v>2028</c:v>
                </c:pt>
                <c:pt idx="2">
                  <c:v>2029</c:v>
                </c:pt>
                <c:pt idx="3">
                  <c:v>2030</c:v>
                </c:pt>
                <c:pt idx="4">
                  <c:v>2031</c:v>
                </c:pt>
                <c:pt idx="5">
                  <c:v>2032</c:v>
                </c:pt>
                <c:pt idx="6">
                  <c:v>2033</c:v>
                </c:pt>
                <c:pt idx="7">
                  <c:v>2034</c:v>
                </c:pt>
                <c:pt idx="8">
                  <c:v>2035</c:v>
                </c:pt>
                <c:pt idx="9">
                  <c:v>2036</c:v>
                </c:pt>
                <c:pt idx="10">
                  <c:v>2037</c:v>
                </c:pt>
                <c:pt idx="11">
                  <c:v>2038</c:v>
                </c:pt>
                <c:pt idx="12">
                  <c:v>2039</c:v>
                </c:pt>
                <c:pt idx="13">
                  <c:v>2040</c:v>
                </c:pt>
                <c:pt idx="14">
                  <c:v>2041</c:v>
                </c:pt>
                <c:pt idx="15">
                  <c:v>2042</c:v>
                </c:pt>
                <c:pt idx="16">
                  <c:v>2043</c:v>
                </c:pt>
                <c:pt idx="17">
                  <c:v>2044</c:v>
                </c:pt>
                <c:pt idx="18">
                  <c:v>2045</c:v>
                </c:pt>
                <c:pt idx="19">
                  <c:v>2046</c:v>
                </c:pt>
                <c:pt idx="20">
                  <c:v>2047</c:v>
                </c:pt>
                <c:pt idx="21">
                  <c:v>2048</c:v>
                </c:pt>
                <c:pt idx="22">
                  <c:v>2049</c:v>
                </c:pt>
                <c:pt idx="23">
                  <c:v>2050</c:v>
                </c:pt>
              </c:numCache>
            </c:numRef>
          </c:cat>
          <c:val>
            <c:numRef>
              <c:f>'Economic results'!$K$57:$AH$57</c:f>
              <c:numCache>
                <c:formatCode>"$"#,##0,,"m"_ ;[Red]\-"$"#,##0,,"m"\ ;\-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-4982357.986383155</c:v>
                </c:pt>
                <c:pt idx="5">
                  <c:v>-4656409.333068368</c:v>
                </c:pt>
                <c:pt idx="6">
                  <c:v>-4351784.4234283818</c:v>
                </c:pt>
                <c:pt idx="7">
                  <c:v>-4067088.2461947491</c:v>
                </c:pt>
                <c:pt idx="8">
                  <c:v>-4655144.7124853851</c:v>
                </c:pt>
                <c:pt idx="9">
                  <c:v>-4350602.5350330696</c:v>
                </c:pt>
                <c:pt idx="10">
                  <c:v>-5182353.0696999216</c:v>
                </c:pt>
                <c:pt idx="11">
                  <c:v>-5479537.8846290438</c:v>
                </c:pt>
                <c:pt idx="12">
                  <c:v>-5506985.9978849636</c:v>
                </c:pt>
                <c:pt idx="13">
                  <c:v>-7561477.8559283633</c:v>
                </c:pt>
                <c:pt idx="14">
                  <c:v>-7264160.2847838886</c:v>
                </c:pt>
                <c:pt idx="15">
                  <c:v>-6905114.0868571522</c:v>
                </c:pt>
                <c:pt idx="16">
                  <c:v>-6681280.7622799696</c:v>
                </c:pt>
                <c:pt idx="17">
                  <c:v>-6884182.8998795254</c:v>
                </c:pt>
                <c:pt idx="18">
                  <c:v>-6481805.5285990369</c:v>
                </c:pt>
                <c:pt idx="19">
                  <c:v>-6057762.1762607824</c:v>
                </c:pt>
                <c:pt idx="20">
                  <c:v>-5689249.9443059033</c:v>
                </c:pt>
                <c:pt idx="21">
                  <c:v>-5343930.0810999637</c:v>
                </c:pt>
                <c:pt idx="22">
                  <c:v>-5007309.8827724336</c:v>
                </c:pt>
                <c:pt idx="23">
                  <c:v>-4679728.8624041425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6D9-45BD-B9DF-F25D34FC5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45096831"/>
        <c:axId val="1345103071"/>
      </c:barChart>
      <c:catAx>
        <c:axId val="1345096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103071"/>
        <c:crosses val="autoZero"/>
        <c:auto val="1"/>
        <c:lblAlgn val="ctr"/>
        <c:lblOffset val="100"/>
        <c:noMultiLvlLbl val="0"/>
      </c:catAx>
      <c:valAx>
        <c:axId val="1345103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$ (real, Jun-25)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,,&quot;m&quot;_ ;[Red]\-&quot;$&quot;#,##0,,&quot;m&quot;\ ;\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5096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722779765055812E-2"/>
          <c:y val="0.80008807438898388"/>
          <c:w val="0.94037074424309819"/>
          <c:h val="0.180932094048303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</xdr:colOff>
      <xdr:row>9</xdr:row>
      <xdr:rowOff>138111</xdr:rowOff>
    </xdr:from>
    <xdr:to>
      <xdr:col>5</xdr:col>
      <xdr:colOff>2590800</xdr:colOff>
      <xdr:row>38</xdr:row>
      <xdr:rowOff>41413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20C562-7781-9B17-CD76-D0CB220A6D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157162</xdr:colOff>
      <xdr:row>41</xdr:row>
      <xdr:rowOff>138111</xdr:rowOff>
    </xdr:from>
    <xdr:to>
      <xdr:col>5</xdr:col>
      <xdr:colOff>2590800</xdr:colOff>
      <xdr:row>70</xdr:row>
      <xdr:rowOff>41413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46FDD83-663F-41DE-B3BF-59A667A2E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8467</xdr:colOff>
      <xdr:row>0</xdr:row>
      <xdr:rowOff>0</xdr:rowOff>
    </xdr:from>
    <xdr:to>
      <xdr:col>4</xdr:col>
      <xdr:colOff>1384300</xdr:colOff>
      <xdr:row>2</xdr:row>
      <xdr:rowOff>164073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2F7A56-5FFB-4B5B-AF8D-422C9BF8D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0"/>
          <a:ext cx="4804833" cy="502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SP">
  <a:themeElements>
    <a:clrScheme name="D-ISP Report Template">
      <a:dk1>
        <a:sysClr val="windowText" lastClr="000000"/>
      </a:dk1>
      <a:lt1>
        <a:sysClr val="window" lastClr="FFFFFF"/>
      </a:lt1>
      <a:dk2>
        <a:srgbClr val="0E1B62"/>
      </a:dk2>
      <a:lt2>
        <a:srgbClr val="F3F3F3"/>
      </a:lt2>
      <a:accent1>
        <a:srgbClr val="0045B4"/>
      </a:accent1>
      <a:accent2>
        <a:srgbClr val="297FD5"/>
      </a:accent2>
      <a:accent3>
        <a:srgbClr val="1E5F9F"/>
      </a:accent3>
      <a:accent4>
        <a:srgbClr val="134A00"/>
      </a:accent4>
      <a:accent5>
        <a:srgbClr val="FF5300"/>
      </a:accent5>
      <a:accent6>
        <a:srgbClr val="7CC24D"/>
      </a:accent6>
      <a:hlink>
        <a:srgbClr val="000000"/>
      </a:hlink>
      <a:folHlink>
        <a:srgbClr val="FFFFFF"/>
      </a:folHlink>
    </a:clrScheme>
    <a:fontScheme name="D-ISP Report Template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accent1"/>
          </a:solidFill>
        </a:ln>
      </a:spPr>
      <a:bodyPr lIns="54610" tIns="54610" rIns="54610" bIns="54610" rtlCol="0" anchor="ctr"/>
      <a:lstStyle>
        <a:defPPr algn="l">
          <a:defRPr sz="1500" dirty="0" err="1" smtClean="0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 vert="horz" wrap="square" lIns="0" tIns="0" rIns="0" bIns="0" rtlCol="0" anchor="t" anchorCtr="0">
        <a:noAutofit/>
      </a:bodyPr>
      <a:lstStyle>
        <a:defPPr algn="l">
          <a:spcAft>
            <a:spcPts val="600"/>
          </a:spcAft>
          <a:defRPr sz="1500" b="1" dirty="0" smtClean="0">
            <a:solidFill>
              <a:schemeClr val="tx2"/>
            </a:solidFill>
          </a:defRPr>
        </a:defPPr>
      </a:lstStyle>
    </a:txDef>
  </a:objectDefaults>
  <a:extraClrSchemeLst/>
  <a:custClrLst>
    <a:custClr name="KPMG Blue">
      <a:srgbClr val="00338D"/>
    </a:custClr>
    <a:custClr name="Pacific Blue">
      <a:srgbClr val="00B8F5"/>
    </a:custClr>
    <a:custClr name="Cobalt Blue">
      <a:srgbClr val="1E49E2"/>
    </a:custClr>
    <a:custClr name="Blue">
      <a:srgbClr val="76D2FF"/>
    </a:custClr>
    <a:custClr name="Purple">
      <a:srgbClr val="7213EA"/>
    </a:custClr>
    <a:custClr name="Light Purple">
      <a:srgbClr val="B497FF"/>
    </a:custClr>
    <a:custClr name="Dark Green">
      <a:srgbClr val="098E7E"/>
    </a:custClr>
    <a:custClr name="Green">
      <a:srgbClr val="00C0AE"/>
    </a:custClr>
    <a:custClr name="Dark Pink">
      <a:srgbClr val="AB0D82"/>
    </a:custClr>
    <a:custClr name="Pink">
      <a:srgbClr val="FD349C"/>
    </a:custClr>
    <a:custClr name="Light Pink">
      <a:srgbClr val="FFA3DA"/>
    </a:custClr>
    <a:custClr name="Grey 2">
      <a:srgbClr val="666666"/>
    </a:custClr>
    <a:custClr name="Dark Purple">
      <a:srgbClr val="510DBC"/>
    </a:custClr>
  </a:custClrLst>
  <a:extLst>
    <a:ext uri="{05A4C25C-085E-4340-85A3-A5531E510DB2}">
      <thm15:themeFamily xmlns:thm15="http://schemas.microsoft.com/office/thememl/2012/main" name="DSP" id="{27426F1C-1E23-403D-ACD7-F7C8CB78B5C6}" vid="{988BEBB0-5B1C-41C0-B3CE-2932028E44E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E8302-CD5E-4955-B709-E53C19C79F50}">
  <dimension ref="B1:AH74"/>
  <sheetViews>
    <sheetView tabSelected="1" zoomScaleNormal="100" workbookViewId="0">
      <pane ySplit="7" topLeftCell="A8" activePane="bottomLeft" state="frozen"/>
      <selection pane="bottomLeft"/>
    </sheetView>
  </sheetViews>
  <sheetFormatPr defaultColWidth="9.3046875" defaultRowHeight="10.35" zeroHeight="1" x14ac:dyDescent="0.35"/>
  <cols>
    <col min="1" max="1" width="2.84375" style="6" customWidth="1"/>
    <col min="2" max="2" width="16.15234375" style="6" customWidth="1"/>
    <col min="3" max="3" width="36.84375" style="6" customWidth="1"/>
    <col min="4" max="4" width="9.3046875" style="6"/>
    <col min="5" max="5" width="36" style="6" customWidth="1"/>
    <col min="6" max="6" width="47" style="6" customWidth="1"/>
    <col min="7" max="7" width="43.3046875" style="6" bestFit="1" customWidth="1"/>
    <col min="8" max="8" width="21.4609375" style="6" customWidth="1"/>
    <col min="9" max="9" width="9.15234375" style="6" customWidth="1"/>
    <col min="10" max="10" width="3.69140625" style="6" customWidth="1"/>
    <col min="11" max="33" width="9.3046875" style="6" customWidth="1"/>
    <col min="34" max="16384" width="9.3046875" style="6"/>
  </cols>
  <sheetData>
    <row r="1" spans="2:34" s="17" customFormat="1" ht="13.45" customHeight="1" x14ac:dyDescent="0.35"/>
    <row r="2" spans="2:34" s="17" customFormat="1" ht="13.45" customHeight="1" x14ac:dyDescent="0.35"/>
    <row r="3" spans="2:34" s="17" customFormat="1" ht="13.45" customHeight="1" x14ac:dyDescent="0.35"/>
    <row r="4" spans="2:34" ht="10.199999999999999" x14ac:dyDescent="0.35"/>
    <row r="5" spans="2:34" ht="10.5" x14ac:dyDescent="0.4">
      <c r="B5" s="5" t="s">
        <v>0</v>
      </c>
      <c r="C5" s="13" t="s">
        <v>41</v>
      </c>
    </row>
    <row r="6" spans="2:34" ht="10.5" x14ac:dyDescent="0.4">
      <c r="B6" s="5" t="s">
        <v>2</v>
      </c>
      <c r="C6" s="13" t="s">
        <v>3</v>
      </c>
    </row>
    <row r="7" spans="2:34" ht="10.5" x14ac:dyDescent="0.4">
      <c r="G7" s="5" t="s">
        <v>4</v>
      </c>
      <c r="K7" s="7">
        <v>2027</v>
      </c>
      <c r="L7" s="7">
        <v>2028</v>
      </c>
      <c r="M7" s="7">
        <v>2029</v>
      </c>
      <c r="N7" s="7">
        <v>2030</v>
      </c>
      <c r="O7" s="7">
        <v>2031</v>
      </c>
      <c r="P7" s="7">
        <v>2032</v>
      </c>
      <c r="Q7" s="7">
        <v>2033</v>
      </c>
      <c r="R7" s="7">
        <v>2034</v>
      </c>
      <c r="S7" s="7">
        <v>2035</v>
      </c>
      <c r="T7" s="7">
        <v>2036</v>
      </c>
      <c r="U7" s="7">
        <v>2037</v>
      </c>
      <c r="V7" s="7">
        <v>2038</v>
      </c>
      <c r="W7" s="7">
        <v>2039</v>
      </c>
      <c r="X7" s="7">
        <v>2040</v>
      </c>
      <c r="Y7" s="7">
        <v>2041</v>
      </c>
      <c r="Z7" s="7">
        <v>2042</v>
      </c>
      <c r="AA7" s="7">
        <v>2043</v>
      </c>
      <c r="AB7" s="7">
        <v>2044</v>
      </c>
      <c r="AC7" s="7">
        <v>2045</v>
      </c>
      <c r="AD7" s="7">
        <v>2046</v>
      </c>
      <c r="AE7" s="7">
        <v>2047</v>
      </c>
      <c r="AF7" s="7">
        <v>2048</v>
      </c>
      <c r="AG7" s="7">
        <v>2049</v>
      </c>
      <c r="AH7" s="7">
        <v>2050</v>
      </c>
    </row>
    <row r="8" spans="2:34" ht="10.199999999999999" x14ac:dyDescent="0.35"/>
    <row r="9" spans="2:34" s="11" customFormat="1" ht="10.5" x14ac:dyDescent="0.4">
      <c r="B9" s="10" t="s">
        <v>5</v>
      </c>
    </row>
    <row r="10" spans="2:34" ht="10.199999999999999" x14ac:dyDescent="0.35"/>
    <row r="11" spans="2:34" ht="10.5" x14ac:dyDescent="0.4">
      <c r="F11" s="5"/>
      <c r="G11" s="5" t="s">
        <v>6</v>
      </c>
    </row>
    <row r="12" spans="2:34" ht="10.199999999999999" x14ac:dyDescent="0.35">
      <c r="G12" s="6" t="s">
        <v>7</v>
      </c>
      <c r="H12" s="8" t="s">
        <v>8</v>
      </c>
      <c r="K12" s="9">
        <f>SUMIFS('Economic data'!K:K,'Economic data'!$C:$C,"Undiscounted",'Economic data'!$B:$B,Case,'Economic data'!$D:$D,$G12)</f>
        <v>1468277.6677886117</v>
      </c>
      <c r="L12" s="9">
        <f>SUMIFS('Economic data'!L:L,'Economic data'!$C:$C,"Undiscounted",'Economic data'!$B:$B,Case,'Economic data'!$D:$D,$G12)</f>
        <v>3186883.5576224085</v>
      </c>
      <c r="M12" s="9">
        <f>SUMIFS('Economic data'!M:M,'Economic data'!$C:$C,"Undiscounted",'Economic data'!$B:$B,Case,'Economic data'!$D:$D,$G12)</f>
        <v>6028012.8687840067</v>
      </c>
      <c r="N12" s="9">
        <f>SUMIFS('Economic data'!N:N,'Economic data'!$C:$C,"Undiscounted",'Economic data'!$B:$B,Case,'Economic data'!$D:$D,$G12)</f>
        <v>7615737.8742858339</v>
      </c>
      <c r="O12" s="9">
        <f>SUMIFS('Economic data'!O:O,'Economic data'!$C:$C,"Undiscounted",'Economic data'!$B:$B,Case,'Economic data'!$D:$D,$G12)</f>
        <v>9012539.2275287081</v>
      </c>
      <c r="P12" s="9">
        <f>SUMIFS('Economic data'!P:P,'Economic data'!$C:$C,"Undiscounted",'Economic data'!$B:$B,Case,'Economic data'!$D:$D,$G12)</f>
        <v>7685420.3797510983</v>
      </c>
      <c r="Q12" s="9">
        <f>SUMIFS('Economic data'!Q:Q,'Economic data'!$C:$C,"Undiscounted",'Economic data'!$B:$B,Case,'Economic data'!$D:$D,$G12)</f>
        <v>9284004.6979940869</v>
      </c>
      <c r="R12" s="9">
        <f>SUMIFS('Economic data'!R:R,'Economic data'!$C:$C,"Undiscounted",'Economic data'!$B:$B,Case,'Economic data'!$D:$D,$G12)</f>
        <v>9666091.9788252264</v>
      </c>
      <c r="S12" s="9">
        <f>SUMIFS('Economic data'!S:S,'Economic data'!$C:$C,"Undiscounted",'Economic data'!$B:$B,Case,'Economic data'!$D:$D,$G12)</f>
        <v>10399527.792509405</v>
      </c>
      <c r="T12" s="9">
        <f>SUMIFS('Economic data'!T:T,'Economic data'!$C:$C,"Undiscounted",'Economic data'!$B:$B,Case,'Economic data'!$D:$D,$G12)</f>
        <v>13340790.80229751</v>
      </c>
      <c r="U12" s="9">
        <f>SUMIFS('Economic data'!U:U,'Economic data'!$C:$C,"Undiscounted",'Economic data'!$B:$B,Case,'Economic data'!$D:$D,$G12)</f>
        <v>10728902.793092143</v>
      </c>
      <c r="V12" s="9">
        <f>SUMIFS('Economic data'!V:V,'Economic data'!$C:$C,"Undiscounted",'Economic data'!$B:$B,Case,'Economic data'!$D:$D,$G12)</f>
        <v>13467838.673786972</v>
      </c>
      <c r="W12" s="9">
        <f>SUMIFS('Economic data'!W:W,'Economic data'!$C:$C,"Undiscounted",'Economic data'!$B:$B,Case,'Economic data'!$D:$D,$G12)</f>
        <v>11211815.682796817</v>
      </c>
      <c r="X12" s="9">
        <f>SUMIFS('Economic data'!X:X,'Economic data'!$C:$C,"Undiscounted",'Economic data'!$B:$B,Case,'Economic data'!$D:$D,$G12)</f>
        <v>13491350.456968445</v>
      </c>
      <c r="Y12" s="9">
        <f>SUMIFS('Economic data'!Y:Y,'Economic data'!$C:$C,"Undiscounted",'Economic data'!$B:$B,Case,'Economic data'!$D:$D,$G12)</f>
        <v>16448449.894636724</v>
      </c>
      <c r="Z12" s="9">
        <f>SUMIFS('Economic data'!Z:Z,'Economic data'!$C:$C,"Undiscounted",'Economic data'!$B:$B,Case,'Economic data'!$D:$D,$G12)</f>
        <v>15245896.892774194</v>
      </c>
      <c r="AA12" s="9">
        <f>SUMIFS('Economic data'!AA:AA,'Economic data'!$C:$C,"Undiscounted",'Economic data'!$B:$B,Case,'Economic data'!$D:$D,$G12)</f>
        <v>12541639.3218552</v>
      </c>
      <c r="AB12" s="9">
        <f>SUMIFS('Economic data'!AB:AB,'Economic data'!$C:$C,"Undiscounted",'Economic data'!$B:$B,Case,'Economic data'!$D:$D,$G12)</f>
        <v>13562988.896350719</v>
      </c>
      <c r="AC12" s="9">
        <f>SUMIFS('Economic data'!AC:AC,'Economic data'!$C:$C,"Undiscounted",'Economic data'!$B:$B,Case,'Economic data'!$D:$D,$G12)</f>
        <v>14256893.019292563</v>
      </c>
      <c r="AD12" s="9">
        <f>SUMIFS('Economic data'!AD:AD,'Economic data'!$C:$C,"Undiscounted",'Economic data'!$B:$B,Case,'Economic data'!$D:$D,$G12)</f>
        <v>13086847.538766157</v>
      </c>
      <c r="AE12" s="9">
        <f>SUMIFS('Economic data'!AE:AE,'Economic data'!$C:$C,"Undiscounted",'Economic data'!$B:$B,Case,'Economic data'!$D:$D,$G12)</f>
        <v>15559540.09812491</v>
      </c>
      <c r="AF12" s="9">
        <f>SUMIFS('Economic data'!AF:AF,'Economic data'!$C:$C,"Undiscounted",'Economic data'!$B:$B,Case,'Economic data'!$D:$D,$G12)</f>
        <v>16532983.292915378</v>
      </c>
      <c r="AG12" s="9">
        <f>SUMIFS('Economic data'!AG:AG,'Economic data'!$C:$C,"Undiscounted",'Economic data'!$B:$B,Case,'Economic data'!$D:$D,$G12)</f>
        <v>13885667.501966717</v>
      </c>
      <c r="AH12" s="9">
        <f>SUMIFS('Economic data'!AH:AH,'Economic data'!$C:$C,"Undiscounted",'Economic data'!$B:$B,Case,'Economic data'!$D:$D,$G12)</f>
        <v>7952830.2602600567</v>
      </c>
    </row>
    <row r="13" spans="2:34" ht="10.199999999999999" x14ac:dyDescent="0.35">
      <c r="G13" s="6" t="s">
        <v>9</v>
      </c>
      <c r="H13" s="8" t="s">
        <v>8</v>
      </c>
      <c r="K13" s="9">
        <f>SUMIFS('Economic data'!K:K,'Economic data'!$C:$C,"Undiscounted",'Economic data'!$B:$B,Case,'Economic data'!$D:$D,$G13)</f>
        <v>4454621.5677172616</v>
      </c>
      <c r="L13" s="9">
        <f>SUMIFS('Economic data'!L:L,'Economic data'!$C:$C,"Undiscounted",'Economic data'!$B:$B,Case,'Economic data'!$D:$D,$G13)</f>
        <v>4454621.5677172579</v>
      </c>
      <c r="M13" s="9">
        <f>SUMIFS('Economic data'!M:M,'Economic data'!$C:$C,"Undiscounted",'Economic data'!$B:$B,Case,'Economic data'!$D:$D,$G13)</f>
        <v>5399539.1580270678</v>
      </c>
      <c r="N13" s="9">
        <f>SUMIFS('Economic data'!N:N,'Economic data'!$C:$C,"Undiscounted",'Economic data'!$B:$B,Case,'Economic data'!$D:$D,$G13)</f>
        <v>7625751.0101811141</v>
      </c>
      <c r="O13" s="9">
        <f>SUMIFS('Economic data'!O:O,'Economic data'!$C:$C,"Undiscounted",'Economic data'!$B:$B,Case,'Economic data'!$D:$D,$G13)</f>
        <v>8570687.774101913</v>
      </c>
      <c r="P13" s="9">
        <f>SUMIFS('Economic data'!P:P,'Economic data'!$C:$C,"Undiscounted",'Economic data'!$B:$B,Case,'Economic data'!$D:$D,$G13)</f>
        <v>11578784.341462187</v>
      </c>
      <c r="Q13" s="9">
        <f>SUMIFS('Economic data'!Q:Q,'Economic data'!$C:$C,"Undiscounted",'Economic data'!$B:$B,Case,'Economic data'!$D:$D,$G13)</f>
        <v>11578784.341460928</v>
      </c>
      <c r="R13" s="9">
        <f>SUMIFS('Economic data'!R:R,'Economic data'!$C:$C,"Undiscounted",'Economic data'!$B:$B,Case,'Economic data'!$D:$D,$G13)</f>
        <v>12908931.760172702</v>
      </c>
      <c r="S13" s="9">
        <f>SUMIFS('Economic data'!S:S,'Economic data'!$C:$C,"Undiscounted",'Economic data'!$B:$B,Case,'Economic data'!$D:$D,$G13)</f>
        <v>13641943.921252124</v>
      </c>
      <c r="T13" s="9">
        <f>SUMIFS('Economic data'!T:T,'Economic data'!$C:$C,"Undiscounted",'Economic data'!$B:$B,Case,'Economic data'!$D:$D,$G13)</f>
        <v>12707538.367733322</v>
      </c>
      <c r="U13" s="9">
        <f>SUMIFS('Economic data'!U:U,'Economic data'!$C:$C,"Undiscounted",'Economic data'!$B:$B,Case,'Economic data'!$D:$D,$G13)</f>
        <v>17990719.117617279</v>
      </c>
      <c r="V13" s="9">
        <f>SUMIFS('Economic data'!V:V,'Economic data'!$C:$C,"Undiscounted",'Economic data'!$B:$B,Case,'Economic data'!$D:$D,$G13)</f>
        <v>17987846.969455309</v>
      </c>
      <c r="W13" s="9">
        <f>SUMIFS('Economic data'!W:W,'Economic data'!$C:$C,"Undiscounted",'Economic data'!$B:$B,Case,'Economic data'!$D:$D,$G13)</f>
        <v>22988038.396196894</v>
      </c>
      <c r="X13" s="9">
        <f>SUMIFS('Economic data'!X:X,'Economic data'!$C:$C,"Undiscounted",'Economic data'!$B:$B,Case,'Economic data'!$D:$D,$G13)</f>
        <v>23629109.828415789</v>
      </c>
      <c r="Y13" s="9">
        <f>SUMIFS('Economic data'!Y:Y,'Economic data'!$C:$C,"Undiscounted",'Economic data'!$B:$B,Case,'Economic data'!$D:$D,$G13)</f>
        <v>22867990.550496876</v>
      </c>
      <c r="Z13" s="9">
        <f>SUMIFS('Economic data'!Z:Z,'Economic data'!$C:$C,"Undiscounted",'Economic data'!$B:$B,Case,'Economic data'!$D:$D,$G13)</f>
        <v>30108563.105799705</v>
      </c>
      <c r="AA13" s="9">
        <f>SUMIFS('Economic data'!AA:AA,'Economic data'!$C:$C,"Undiscounted",'Economic data'!$B:$B,Case,'Economic data'!$D:$D,$G13)</f>
        <v>34236618.888101712</v>
      </c>
      <c r="AB13" s="9">
        <f>SUMIFS('Economic data'!AB:AB,'Economic data'!$C:$C,"Undiscounted",'Economic data'!$B:$B,Case,'Economic data'!$D:$D,$G13)</f>
        <v>37555673.369721904</v>
      </c>
      <c r="AC13" s="9">
        <f>SUMIFS('Economic data'!AC:AC,'Economic data'!$C:$C,"Undiscounted",'Economic data'!$B:$B,Case,'Economic data'!$D:$D,$G13)</f>
        <v>41421557.557934031</v>
      </c>
      <c r="AD13" s="9">
        <f>SUMIFS('Economic data'!AD:AD,'Economic data'!$C:$C,"Undiscounted",'Economic data'!$B:$B,Case,'Economic data'!$D:$D,$G13)</f>
        <v>46176168.586086735</v>
      </c>
      <c r="AE13" s="9">
        <f>SUMIFS('Economic data'!AE:AE,'Economic data'!$C:$C,"Undiscounted",'Economic data'!$B:$B,Case,'Economic data'!$D:$D,$G13)</f>
        <v>47935297.645641521</v>
      </c>
      <c r="AF13" s="9">
        <f>SUMIFS('Economic data'!AF:AF,'Economic data'!$C:$C,"Undiscounted",'Economic data'!$B:$B,Case,'Economic data'!$D:$D,$G13)</f>
        <v>52134450.090695933</v>
      </c>
      <c r="AG13" s="9">
        <f>SUMIFS('Economic data'!AG:AG,'Economic data'!$C:$C,"Undiscounted",'Economic data'!$B:$B,Case,'Economic data'!$D:$D,$G13)</f>
        <v>60544319.40921393</v>
      </c>
      <c r="AH13" s="9">
        <f>SUMIFS('Economic data'!AH:AH,'Economic data'!$C:$C,"Undiscounted",'Economic data'!$B:$B,Case,'Economic data'!$D:$D,$G13)</f>
        <v>67566721.803157911</v>
      </c>
    </row>
    <row r="14" spans="2:34" ht="10.199999999999999" x14ac:dyDescent="0.35">
      <c r="G14" s="6" t="s">
        <v>10</v>
      </c>
      <c r="H14" s="8" t="s">
        <v>8</v>
      </c>
      <c r="K14" s="9">
        <f>SUMIFS('Economic data'!K:K,'Economic data'!$C:$C,"Undiscounted",'Economic data'!$B:$B,Case,'Economic data'!$D:$D,$G14)</f>
        <v>0</v>
      </c>
      <c r="L14" s="9">
        <f>SUMIFS('Economic data'!L:L,'Economic data'!$C:$C,"Undiscounted",'Economic data'!$B:$B,Case,'Economic data'!$D:$D,$G14)</f>
        <v>0</v>
      </c>
      <c r="M14" s="9">
        <f>SUMIFS('Economic data'!M:M,'Economic data'!$C:$C,"Undiscounted",'Economic data'!$B:$B,Case,'Economic data'!$D:$D,$G14)</f>
        <v>0</v>
      </c>
      <c r="N14" s="9">
        <f>SUMIFS('Economic data'!N:N,'Economic data'!$C:$C,"Undiscounted",'Economic data'!$B:$B,Case,'Economic data'!$D:$D,$G14)</f>
        <v>0</v>
      </c>
      <c r="O14" s="9">
        <f>SUMIFS('Economic data'!O:O,'Economic data'!$C:$C,"Undiscounted",'Economic data'!$B:$B,Case,'Economic data'!$D:$D,$G14)</f>
        <v>0</v>
      </c>
      <c r="P14" s="9">
        <f>SUMIFS('Economic data'!P:P,'Economic data'!$C:$C,"Undiscounted",'Economic data'!$B:$B,Case,'Economic data'!$D:$D,$G14)</f>
        <v>4851268.6287210993</v>
      </c>
      <c r="Q14" s="9">
        <f>SUMIFS('Economic data'!Q:Q,'Economic data'!$C:$C,"Undiscounted",'Economic data'!$B:$B,Case,'Economic data'!$D:$D,$G14)</f>
        <v>11669427.554770797</v>
      </c>
      <c r="R14" s="9">
        <f>SUMIFS('Economic data'!R:R,'Economic data'!$C:$C,"Undiscounted",'Economic data'!$B:$B,Case,'Economic data'!$D:$D,$G14)</f>
        <v>63296994.153929412</v>
      </c>
      <c r="S14" s="9">
        <f>SUMIFS('Economic data'!S:S,'Economic data'!$C:$C,"Undiscounted",'Economic data'!$B:$B,Case,'Economic data'!$D:$D,$G14)</f>
        <v>46203746.987344012</v>
      </c>
      <c r="T14" s="9">
        <f>SUMIFS('Economic data'!T:T,'Economic data'!$C:$C,"Undiscounted",'Economic data'!$B:$B,Case,'Economic data'!$D:$D,$G14)</f>
        <v>38604367.881680012</v>
      </c>
      <c r="U14" s="9">
        <f>SUMIFS('Economic data'!U:U,'Economic data'!$C:$C,"Undiscounted",'Economic data'!$B:$B,Case,'Economic data'!$D:$D,$G14)</f>
        <v>33293102.152124584</v>
      </c>
      <c r="V14" s="9">
        <f>SUMIFS('Economic data'!V:V,'Economic data'!$C:$C,"Undiscounted",'Economic data'!$B:$B,Case,'Economic data'!$D:$D,$G14)</f>
        <v>23400659.212704003</v>
      </c>
      <c r="W14" s="9">
        <f>SUMIFS('Economic data'!W:W,'Economic data'!$C:$C,"Undiscounted",'Economic data'!$B:$B,Case,'Economic data'!$D:$D,$G14)</f>
        <v>28919960.290132761</v>
      </c>
      <c r="X14" s="9">
        <f>SUMIFS('Economic data'!X:X,'Economic data'!$C:$C,"Undiscounted",'Economic data'!$B:$B,Case,'Economic data'!$D:$D,$G14)</f>
        <v>19822540.293441713</v>
      </c>
      <c r="Y14" s="9">
        <f>SUMIFS('Economic data'!Y:Y,'Economic data'!$C:$C,"Undiscounted",'Economic data'!$B:$B,Case,'Economic data'!$D:$D,$G14)</f>
        <v>15649833.041163325</v>
      </c>
      <c r="Z14" s="9">
        <f>SUMIFS('Economic data'!Z:Z,'Economic data'!$C:$C,"Undiscounted",'Economic data'!$B:$B,Case,'Economic data'!$D:$D,$G14)</f>
        <v>11817187.104015023</v>
      </c>
      <c r="AA14" s="9">
        <f>SUMIFS('Economic data'!AA:AA,'Economic data'!$C:$C,"Undiscounted",'Economic data'!$B:$B,Case,'Economic data'!$D:$D,$G14)</f>
        <v>10648943.803061038</v>
      </c>
      <c r="AB14" s="9">
        <f>SUMIFS('Economic data'!AB:AB,'Economic data'!$C:$C,"Undiscounted",'Economic data'!$B:$B,Case,'Economic data'!$D:$D,$G14)</f>
        <v>-3.0789429843425751</v>
      </c>
      <c r="AC14" s="9">
        <f>SUMIFS('Economic data'!AC:AC,'Economic data'!$C:$C,"Undiscounted",'Economic data'!$B:$B,Case,'Economic data'!$D:$D,$G14)</f>
        <v>-3.0789429843425751</v>
      </c>
      <c r="AD14" s="9">
        <f>SUMIFS('Economic data'!AD:AD,'Economic data'!$C:$C,"Undiscounted",'Economic data'!$B:$B,Case,'Economic data'!$D:$D,$G14)</f>
        <v>-3.0789429843425751</v>
      </c>
      <c r="AE14" s="9">
        <f>SUMIFS('Economic data'!AE:AE,'Economic data'!$C:$C,"Undiscounted",'Economic data'!$B:$B,Case,'Economic data'!$D:$D,$G14)</f>
        <v>-3.0789429843425751</v>
      </c>
      <c r="AF14" s="9">
        <f>SUMIFS('Economic data'!AF:AF,'Economic data'!$C:$C,"Undiscounted",'Economic data'!$B:$B,Case,'Economic data'!$D:$D,$G14)</f>
        <v>-3.0789429843425751</v>
      </c>
      <c r="AG14" s="9">
        <f>SUMIFS('Economic data'!AG:AG,'Economic data'!$C:$C,"Undiscounted",'Economic data'!$B:$B,Case,'Economic data'!$D:$D,$G14)</f>
        <v>-3.0789429843425751</v>
      </c>
      <c r="AH14" s="9">
        <f>SUMIFS('Economic data'!AH:AH,'Economic data'!$C:$C,"Undiscounted",'Economic data'!$B:$B,Case,'Economic data'!$D:$D,$G14)</f>
        <v>-3.0789429843425751</v>
      </c>
    </row>
    <row r="15" spans="2:34" ht="10.199999999999999" x14ac:dyDescent="0.35">
      <c r="G15" s="6" t="s">
        <v>11</v>
      </c>
      <c r="H15" s="8" t="s">
        <v>8</v>
      </c>
      <c r="K15" s="9">
        <f>SUMIFS('Economic data'!K:K,'Economic data'!$C:$C,"Undiscounted",'Economic data'!$B:$B,Case,'Economic data'!$D:$D,$G15)</f>
        <v>0</v>
      </c>
      <c r="L15" s="9">
        <f>SUMIFS('Economic data'!L:L,'Economic data'!$C:$C,"Undiscounted",'Economic data'!$B:$B,Case,'Economic data'!$D:$D,$G15)</f>
        <v>57742875.818759203</v>
      </c>
      <c r="M15" s="9">
        <f>SUMIFS('Economic data'!M:M,'Economic data'!$C:$C,"Undiscounted",'Economic data'!$B:$B,Case,'Economic data'!$D:$D,$G15)</f>
        <v>1985852096.1284604</v>
      </c>
      <c r="N15" s="9">
        <f>SUMIFS('Economic data'!N:N,'Economic data'!$C:$C,"Undiscounted",'Economic data'!$B:$B,Case,'Economic data'!$D:$D,$G15)</f>
        <v>300935049.30217743</v>
      </c>
      <c r="O15" s="9">
        <f>SUMIFS('Economic data'!O:O,'Economic data'!$C:$C,"Undiscounted",'Economic data'!$B:$B,Case,'Economic data'!$D:$D,$G15)</f>
        <v>-1581396879.8355513</v>
      </c>
      <c r="P15" s="9">
        <f>SUMIFS('Economic data'!P:P,'Economic data'!$C:$C,"Undiscounted",'Economic data'!$B:$B,Case,'Economic data'!$D:$D,$G15)</f>
        <v>184094770.4580965</v>
      </c>
      <c r="Q15" s="9">
        <f>SUMIFS('Economic data'!Q:Q,'Economic data'!$C:$C,"Undiscounted",'Economic data'!$B:$B,Case,'Economic data'!$D:$D,$G15)</f>
        <v>-154627384.14729881</v>
      </c>
      <c r="R15" s="9">
        <f>SUMIFS('Economic data'!R:R,'Economic data'!$C:$C,"Undiscounted",'Economic data'!$B:$B,Case,'Economic data'!$D:$D,$G15)</f>
        <v>-576291590.10826683</v>
      </c>
      <c r="S15" s="9">
        <f>SUMIFS('Economic data'!S:S,'Economic data'!$C:$C,"Undiscounted",'Economic data'!$B:$B,Case,'Economic data'!$D:$D,$G15)</f>
        <v>-471040042.49447823</v>
      </c>
      <c r="T15" s="9">
        <f>SUMIFS('Economic data'!T:T,'Economic data'!$C:$C,"Undiscounted",'Economic data'!$B:$B,Case,'Economic data'!$D:$D,$G15)</f>
        <v>454693822.21884346</v>
      </c>
      <c r="U15" s="9">
        <f>SUMIFS('Economic data'!U:U,'Economic data'!$C:$C,"Undiscounted",'Economic data'!$B:$B,Case,'Economic data'!$D:$D,$G15)</f>
        <v>-229284950.88348007</v>
      </c>
      <c r="V15" s="9">
        <f>SUMIFS('Economic data'!V:V,'Economic data'!$C:$C,"Undiscounted",'Economic data'!$B:$B,Case,'Economic data'!$D:$D,$G15)</f>
        <v>170196628.34101486</v>
      </c>
      <c r="W15" s="9">
        <f>SUMIFS('Economic data'!W:W,'Economic data'!$C:$C,"Undiscounted",'Economic data'!$B:$B,Case,'Economic data'!$D:$D,$G15)</f>
        <v>43029841.773780823</v>
      </c>
      <c r="X15" s="9">
        <f>SUMIFS('Economic data'!X:X,'Economic data'!$C:$C,"Undiscounted",'Economic data'!$B:$B,Case,'Economic data'!$D:$D,$G15)</f>
        <v>-278878945.76018143</v>
      </c>
      <c r="Y15" s="9">
        <f>SUMIFS('Economic data'!Y:Y,'Economic data'!$C:$C,"Undiscounted",'Economic data'!$B:$B,Case,'Economic data'!$D:$D,$G15)</f>
        <v>-1437171240.4089851</v>
      </c>
      <c r="Z15" s="9">
        <f>SUMIFS('Economic data'!Z:Z,'Economic data'!$C:$C,"Undiscounted",'Economic data'!$B:$B,Case,'Economic data'!$D:$D,$G15)</f>
        <v>-1022452909.5088739</v>
      </c>
      <c r="AA15" s="9">
        <f>SUMIFS('Economic data'!AA:AA,'Economic data'!$C:$C,"Undiscounted",'Economic data'!$B:$B,Case,'Economic data'!$D:$D,$G15)</f>
        <v>-1156120609.8376722</v>
      </c>
      <c r="AB15" s="9">
        <f>SUMIFS('Economic data'!AB:AB,'Economic data'!$C:$C,"Undiscounted",'Economic data'!$B:$B,Case,'Economic data'!$D:$D,$G15)</f>
        <v>1023097501.5631628</v>
      </c>
      <c r="AC15" s="9">
        <f>SUMIFS('Economic data'!AC:AC,'Economic data'!$C:$C,"Undiscounted",'Economic data'!$B:$B,Case,'Economic data'!$D:$D,$G15)</f>
        <v>446582336.64648056</v>
      </c>
      <c r="AD15" s="9">
        <f>SUMIFS('Economic data'!AD:AD,'Economic data'!$C:$C,"Undiscounted",'Economic data'!$B:$B,Case,'Economic data'!$D:$D,$G15)</f>
        <v>1141618430.3589172</v>
      </c>
      <c r="AE15" s="9">
        <f>SUMIFS('Economic data'!AE:AE,'Economic data'!$C:$C,"Undiscounted",'Economic data'!$B:$B,Case,'Economic data'!$D:$D,$G15)</f>
        <v>-1955981530.8254843</v>
      </c>
      <c r="AF15" s="9">
        <f>SUMIFS('Economic data'!AF:AF,'Economic data'!$C:$C,"Undiscounted",'Economic data'!$B:$B,Case,'Economic data'!$D:$D,$G15)</f>
        <v>-1012866342.5131645</v>
      </c>
      <c r="AG15" s="9">
        <f>SUMIFS('Economic data'!AG:AG,'Economic data'!$C:$C,"Undiscounted",'Economic data'!$B:$B,Case,'Economic data'!$D:$D,$G15)</f>
        <v>-461471905.27116084</v>
      </c>
      <c r="AH15" s="9">
        <f>SUMIFS('Economic data'!AH:AH,'Economic data'!$C:$C,"Undiscounted",'Economic data'!$B:$B,Case,'Economic data'!$D:$D,$G15)</f>
        <v>-556676062.53467178</v>
      </c>
    </row>
    <row r="16" spans="2:34" ht="10.199999999999999" x14ac:dyDescent="0.35">
      <c r="G16" s="6" t="s">
        <v>12</v>
      </c>
      <c r="H16" s="8" t="s">
        <v>8</v>
      </c>
      <c r="K16" s="9">
        <f>SUMIFS('Economic data'!K:K,'Economic data'!$C:$C,"Undiscounted",'Economic data'!$B:$B,Case,'Economic data'!$D:$D,$G16)</f>
        <v>-501023.82250118256</v>
      </c>
      <c r="L16" s="9">
        <f>SUMIFS('Economic data'!L:L,'Economic data'!$C:$C,"Undiscounted",'Economic data'!$B:$B,Case,'Economic data'!$D:$D,$G16)</f>
        <v>421894.2014913559</v>
      </c>
      <c r="M16" s="9">
        <f>SUMIFS('Economic data'!M:M,'Economic data'!$C:$C,"Undiscounted",'Economic data'!$B:$B,Case,'Economic data'!$D:$D,$G16)</f>
        <v>17204552.203156471</v>
      </c>
      <c r="N16" s="9">
        <f>SUMIFS('Economic data'!N:N,'Economic data'!$C:$C,"Undiscounted",'Economic data'!$B:$B,Case,'Economic data'!$D:$D,$G16)</f>
        <v>28211438.627140045</v>
      </c>
      <c r="O16" s="9">
        <f>SUMIFS('Economic data'!O:O,'Economic data'!$C:$C,"Undiscounted",'Economic data'!$B:$B,Case,'Economic data'!$D:$D,$G16)</f>
        <v>14225958.920327663</v>
      </c>
      <c r="P16" s="9">
        <f>SUMIFS('Economic data'!P:P,'Economic data'!$C:$C,"Undiscounted",'Economic data'!$B:$B,Case,'Economic data'!$D:$D,$G16)</f>
        <v>15941241.621601105</v>
      </c>
      <c r="Q16" s="9">
        <f>SUMIFS('Economic data'!Q:Q,'Economic data'!$C:$C,"Undiscounted",'Economic data'!$B:$B,Case,'Economic data'!$D:$D,$G16)</f>
        <v>13938218.771422863</v>
      </c>
      <c r="R16" s="9">
        <f>SUMIFS('Economic data'!R:R,'Economic data'!$C:$C,"Undiscounted",'Economic data'!$B:$B,Case,'Economic data'!$D:$D,$G16)</f>
        <v>7660436.1494441032</v>
      </c>
      <c r="S16" s="9">
        <f>SUMIFS('Economic data'!S:S,'Economic data'!$C:$C,"Undiscounted",'Economic data'!$B:$B,Case,'Economic data'!$D:$D,$G16)</f>
        <v>2527159.5523304939</v>
      </c>
      <c r="T16" s="9">
        <f>SUMIFS('Economic data'!T:T,'Economic data'!$C:$C,"Undiscounted",'Economic data'!$B:$B,Case,'Economic data'!$D:$D,$G16)</f>
        <v>6756335.4840936661</v>
      </c>
      <c r="U16" s="9">
        <f>SUMIFS('Economic data'!U:U,'Economic data'!$C:$C,"Undiscounted",'Economic data'!$B:$B,Case,'Economic data'!$D:$D,$G16)</f>
        <v>-797924.48784685135</v>
      </c>
      <c r="V16" s="9">
        <f>SUMIFS('Economic data'!V:V,'Economic data'!$C:$C,"Undiscounted",'Economic data'!$B:$B,Case,'Economic data'!$D:$D,$G16)</f>
        <v>1084042.6062054634</v>
      </c>
      <c r="W16" s="9">
        <f>SUMIFS('Economic data'!W:W,'Economic data'!$C:$C,"Undiscounted",'Economic data'!$B:$B,Case,'Economic data'!$D:$D,$G16)</f>
        <v>1107458.829826355</v>
      </c>
      <c r="X16" s="9">
        <f>SUMIFS('Economic data'!X:X,'Economic data'!$C:$C,"Undiscounted",'Economic data'!$B:$B,Case,'Economic data'!$D:$D,$G16)</f>
        <v>1970192.4926381111</v>
      </c>
      <c r="Y16" s="9">
        <f>SUMIFS('Economic data'!Y:Y,'Economic data'!$C:$C,"Undiscounted",'Economic data'!$B:$B,Case,'Economic data'!$D:$D,$G16)</f>
        <v>-9051134.2595777512</v>
      </c>
      <c r="Z16" s="9">
        <f>SUMIFS('Economic data'!Z:Z,'Economic data'!$C:$C,"Undiscounted",'Economic data'!$B:$B,Case,'Economic data'!$D:$D,$G16)</f>
        <v>-15258071.661498547</v>
      </c>
      <c r="AA16" s="9">
        <f>SUMIFS('Economic data'!AA:AA,'Economic data'!$C:$C,"Undiscounted",'Economic data'!$B:$B,Case,'Economic data'!$D:$D,$G16)</f>
        <v>-29694693.01066494</v>
      </c>
      <c r="AB16" s="9">
        <f>SUMIFS('Economic data'!AB:AB,'Economic data'!$C:$C,"Undiscounted",'Economic data'!$B:$B,Case,'Economic data'!$D:$D,$G16)</f>
        <v>-12230823.470338821</v>
      </c>
      <c r="AC16" s="9">
        <f>SUMIFS('Economic data'!AC:AC,'Economic data'!$C:$C,"Undiscounted",'Economic data'!$B:$B,Case,'Economic data'!$D:$D,$G16)</f>
        <v>-7887770.3502793312</v>
      </c>
      <c r="AD16" s="9">
        <f>SUMIFS('Economic data'!AD:AD,'Economic data'!$C:$C,"Undiscounted",'Economic data'!$B:$B,Case,'Economic data'!$D:$D,$G16)</f>
        <v>7418985.1798949242</v>
      </c>
      <c r="AE16" s="9">
        <f>SUMIFS('Economic data'!AE:AE,'Economic data'!$C:$C,"Undiscounted",'Economic data'!$B:$B,Case,'Economic data'!$D:$D,$G16)</f>
        <v>-28501166.5912714</v>
      </c>
      <c r="AF16" s="9">
        <f>SUMIFS('Economic data'!AF:AF,'Economic data'!$C:$C,"Undiscounted",'Economic data'!$B:$B,Case,'Economic data'!$D:$D,$G16)</f>
        <v>-47133433.531917572</v>
      </c>
      <c r="AG16" s="9">
        <f>SUMIFS('Economic data'!AG:AG,'Economic data'!$C:$C,"Undiscounted",'Economic data'!$B:$B,Case,'Economic data'!$D:$D,$G16)</f>
        <v>-62715490.325529099</v>
      </c>
      <c r="AH16" s="9">
        <f>SUMIFS('Economic data'!AH:AH,'Economic data'!$C:$C,"Undiscounted",'Economic data'!$B:$B,Case,'Economic data'!$D:$D,$G16)</f>
        <v>-72376139.916160583</v>
      </c>
    </row>
    <row r="17" spans="6:34" ht="10.199999999999999" x14ac:dyDescent="0.35">
      <c r="G17" s="6" t="s">
        <v>13</v>
      </c>
      <c r="H17" s="8" t="s">
        <v>8</v>
      </c>
      <c r="K17" s="9">
        <f>SUMIFS('Economic data'!K:K,'Economic data'!$C:$C,"Undiscounted",'Economic data'!$B:$B,Case,'Economic data'!$D:$D,$G17)</f>
        <v>2010202.8513631821</v>
      </c>
      <c r="L17" s="9">
        <f>SUMIFS('Economic data'!L:L,'Economic data'!$C:$C,"Undiscounted",'Economic data'!$B:$B,Case,'Economic data'!$D:$D,$G17)</f>
        <v>1592038.3598165512</v>
      </c>
      <c r="M17" s="9">
        <f>SUMIFS('Economic data'!M:M,'Economic data'!$C:$C,"Undiscounted",'Economic data'!$B:$B,Case,'Economic data'!$D:$D,$G17)</f>
        <v>-179391710.23775768</v>
      </c>
      <c r="N17" s="9">
        <f>SUMIFS('Economic data'!N:N,'Economic data'!$C:$C,"Undiscounted",'Economic data'!$B:$B,Case,'Economic data'!$D:$D,$G17)</f>
        <v>253403.0660943985</v>
      </c>
      <c r="O17" s="9">
        <f>SUMIFS('Economic data'!O:O,'Economic data'!$C:$C,"Undiscounted",'Economic data'!$B:$B,Case,'Economic data'!$D:$D,$G17)</f>
        <v>157481444.81607914</v>
      </c>
      <c r="P17" s="9">
        <f>SUMIFS('Economic data'!P:P,'Economic data'!$C:$C,"Undiscounted",'Economic data'!$B:$B,Case,'Economic data'!$D:$D,$G17)</f>
        <v>74269778.830504417</v>
      </c>
      <c r="Q17" s="9">
        <f>SUMIFS('Economic data'!Q:Q,'Economic data'!$C:$C,"Undiscounted",'Economic data'!$B:$B,Case,'Economic data'!$D:$D,$G17)</f>
        <v>58091616.21737957</v>
      </c>
      <c r="R17" s="9">
        <f>SUMIFS('Economic data'!R:R,'Economic data'!$C:$C,"Undiscounted",'Economic data'!$B:$B,Case,'Economic data'!$D:$D,$G17)</f>
        <v>100659962.30096245</v>
      </c>
      <c r="S17" s="9">
        <f>SUMIFS('Economic data'!S:S,'Economic data'!$C:$C,"Undiscounted",'Economic data'!$B:$B,Case,'Economic data'!$D:$D,$G17)</f>
        <v>149925691.00594521</v>
      </c>
      <c r="T17" s="9">
        <f>SUMIFS('Economic data'!T:T,'Economic data'!$C:$C,"Undiscounted",'Economic data'!$B:$B,Case,'Economic data'!$D:$D,$G17)</f>
        <v>116311459.02059174</v>
      </c>
      <c r="U17" s="9">
        <f>SUMIFS('Economic data'!U:U,'Economic data'!$C:$C,"Undiscounted",'Economic data'!$B:$B,Case,'Economic data'!$D:$D,$G17)</f>
        <v>125639746.40345764</v>
      </c>
      <c r="V17" s="9">
        <f>SUMIFS('Economic data'!V:V,'Economic data'!$C:$C,"Undiscounted",'Economic data'!$B:$B,Case,'Economic data'!$D:$D,$G17)</f>
        <v>156866042.32458305</v>
      </c>
      <c r="W17" s="9">
        <f>SUMIFS('Economic data'!W:W,'Economic data'!$C:$C,"Undiscounted",'Economic data'!$B:$B,Case,'Economic data'!$D:$D,$G17)</f>
        <v>222176501.51341152</v>
      </c>
      <c r="X17" s="9">
        <f>SUMIFS('Economic data'!X:X,'Economic data'!$C:$C,"Undiscounted",'Economic data'!$B:$B,Case,'Economic data'!$D:$D,$G17)</f>
        <v>298710113.62400293</v>
      </c>
      <c r="Y17" s="9">
        <f>SUMIFS('Economic data'!Y:Y,'Economic data'!$C:$C,"Undiscounted",'Economic data'!$B:$B,Case,'Economic data'!$D:$D,$G17)</f>
        <v>416416015.06968117</v>
      </c>
      <c r="Z17" s="9">
        <f>SUMIFS('Economic data'!Z:Z,'Economic data'!$C:$C,"Undiscounted",'Economic data'!$B:$B,Case,'Economic data'!$D:$D,$G17)</f>
        <v>546175007.45834017</v>
      </c>
      <c r="AA17" s="9">
        <f>SUMIFS('Economic data'!AA:AA,'Economic data'!$C:$C,"Undiscounted",'Economic data'!$B:$B,Case,'Economic data'!$D:$D,$G17)</f>
        <v>637249655.91822243</v>
      </c>
      <c r="AB17" s="9">
        <f>SUMIFS('Economic data'!AB:AB,'Economic data'!$C:$C,"Undiscounted",'Economic data'!$B:$B,Case,'Economic data'!$D:$D,$G17)</f>
        <v>650307377.16572571</v>
      </c>
      <c r="AC17" s="9">
        <f>SUMIFS('Economic data'!AC:AC,'Economic data'!$C:$C,"Undiscounted",'Economic data'!$B:$B,Case,'Economic data'!$D:$D,$G17)</f>
        <v>647735983.35464716</v>
      </c>
      <c r="AD17" s="9">
        <f>SUMIFS('Economic data'!AD:AD,'Economic data'!$C:$C,"Undiscounted",'Economic data'!$B:$B,Case,'Economic data'!$D:$D,$G17)</f>
        <v>649573628.81616688</v>
      </c>
      <c r="AE17" s="9">
        <f>SUMIFS('Economic data'!AE:AE,'Economic data'!$C:$C,"Undiscounted",'Economic data'!$B:$B,Case,'Economic data'!$D:$D,$G17)</f>
        <v>830985191.82344389</v>
      </c>
      <c r="AF17" s="9">
        <f>SUMIFS('Economic data'!AF:AF,'Economic data'!$C:$C,"Undiscounted",'Economic data'!$B:$B,Case,'Economic data'!$D:$D,$G17)</f>
        <v>976779312.89442921</v>
      </c>
      <c r="AG17" s="9">
        <f>SUMIFS('Economic data'!AG:AG,'Economic data'!$C:$C,"Undiscounted",'Economic data'!$B:$B,Case,'Economic data'!$D:$D,$G17)</f>
        <v>1086121700.09161</v>
      </c>
      <c r="AH17" s="9">
        <f>SUMIFS('Economic data'!AH:AH,'Economic data'!$C:$C,"Undiscounted",'Economic data'!$B:$B,Case,'Economic data'!$D:$D,$G17)</f>
        <v>1167296837.7540669</v>
      </c>
    </row>
    <row r="18" spans="6:34" ht="10.199999999999999" x14ac:dyDescent="0.35">
      <c r="G18" s="6" t="s">
        <v>14</v>
      </c>
      <c r="H18" s="8" t="s">
        <v>8</v>
      </c>
      <c r="K18" s="9">
        <f>SUMIFS('Economic data'!K:K,'Economic data'!$C:$C,"Undiscounted",'Economic data'!$B:$B,Case,'Economic data'!$D:$D,$G18)</f>
        <v>-5.0469281246477988E-7</v>
      </c>
      <c r="L18" s="9">
        <f>SUMIFS('Economic data'!L:L,'Economic data'!$C:$C,"Undiscounted",'Economic data'!$B:$B,Case,'Economic data'!$D:$D,$G18)</f>
        <v>4.9724162272469564E-7</v>
      </c>
      <c r="M18" s="9">
        <f>SUMIFS('Economic data'!M:M,'Economic data'!$C:$C,"Undiscounted",'Economic data'!$B:$B,Case,'Economic data'!$D:$D,$G18)</f>
        <v>-5501968.7613592967</v>
      </c>
      <c r="N18" s="9">
        <f>SUMIFS('Economic data'!N:N,'Economic data'!$C:$C,"Undiscounted",'Economic data'!$B:$B,Case,'Economic data'!$D:$D,$G18)</f>
        <v>-2837620.8008837099</v>
      </c>
      <c r="O18" s="9">
        <f>SUMIFS('Economic data'!O:O,'Economic data'!$C:$C,"Undiscounted",'Economic data'!$B:$B,Case,'Economic data'!$D:$D,$G18)</f>
        <v>8028162.6870913953</v>
      </c>
      <c r="P18" s="9">
        <f>SUMIFS('Economic data'!P:P,'Economic data'!$C:$C,"Undiscounted",'Economic data'!$B:$B,Case,'Economic data'!$D:$D,$G18)</f>
        <v>3679360.4275038093</v>
      </c>
      <c r="Q18" s="9">
        <f>SUMIFS('Economic data'!Q:Q,'Economic data'!$C:$C,"Undiscounted",'Economic data'!$B:$B,Case,'Economic data'!$D:$D,$G18)</f>
        <v>143507.77664750814</v>
      </c>
      <c r="R18" s="9">
        <f>SUMIFS('Economic data'!R:R,'Economic data'!$C:$C,"Undiscounted",'Economic data'!$B:$B,Case,'Economic data'!$D:$D,$G18)</f>
        <v>4833389.3090080023</v>
      </c>
      <c r="S18" s="9">
        <f>SUMIFS('Economic data'!S:S,'Economic data'!$C:$C,"Undiscounted",'Economic data'!$B:$B,Case,'Economic data'!$D:$D,$G18)</f>
        <v>5539539.0709338039</v>
      </c>
      <c r="T18" s="9">
        <f>SUMIFS('Economic data'!T:T,'Economic data'!$C:$C,"Undiscounted",'Economic data'!$B:$B,Case,'Economic data'!$D:$D,$G18)</f>
        <v>10381327.844777018</v>
      </c>
      <c r="U18" s="9">
        <f>SUMIFS('Economic data'!U:U,'Economic data'!$C:$C,"Undiscounted",'Economic data'!$B:$B,Case,'Economic data'!$D:$D,$G18)</f>
        <v>15391945.667735994</v>
      </c>
      <c r="V18" s="9">
        <f>SUMIFS('Economic data'!V:V,'Economic data'!$C:$C,"Undiscounted",'Economic data'!$B:$B,Case,'Economic data'!$D:$D,$G18)</f>
        <v>24403779.663528025</v>
      </c>
      <c r="W18" s="9">
        <f>SUMIFS('Economic data'!W:W,'Economic data'!$C:$C,"Undiscounted",'Economic data'!$B:$B,Case,'Economic data'!$D:$D,$G18)</f>
        <v>49340827.388383985</v>
      </c>
      <c r="X18" s="9">
        <f>SUMIFS('Economic data'!X:X,'Economic data'!$C:$C,"Undiscounted",'Economic data'!$B:$B,Case,'Economic data'!$D:$D,$G18)</f>
        <v>53861653.461134017</v>
      </c>
      <c r="Y18" s="9">
        <f>SUMIFS('Economic data'!Y:Y,'Economic data'!$C:$C,"Undiscounted",'Economic data'!$B:$B,Case,'Economic data'!$D:$D,$G18)</f>
        <v>69433843.434777975</v>
      </c>
      <c r="Z18" s="9">
        <f>SUMIFS('Economic data'!Z:Z,'Economic data'!$C:$C,"Undiscounted",'Economic data'!$B:$B,Case,'Economic data'!$D:$D,$G18)</f>
        <v>133778178.49279803</v>
      </c>
      <c r="AA18" s="9">
        <f>SUMIFS('Economic data'!AA:AA,'Economic data'!$C:$C,"Undiscounted",'Economic data'!$B:$B,Case,'Economic data'!$D:$D,$G18)</f>
        <v>144354276.64324003</v>
      </c>
      <c r="AB18" s="9">
        <f>SUMIFS('Economic data'!AB:AB,'Economic data'!$C:$C,"Undiscounted",'Economic data'!$B:$B,Case,'Economic data'!$D:$D,$G18)</f>
        <v>138271003.77958196</v>
      </c>
      <c r="AC18" s="9">
        <f>SUMIFS('Economic data'!AC:AC,'Economic data'!$C:$C,"Undiscounted",'Economic data'!$B:$B,Case,'Economic data'!$D:$D,$G18)</f>
        <v>135983347.60111398</v>
      </c>
      <c r="AD18" s="9">
        <f>SUMIFS('Economic data'!AD:AD,'Economic data'!$C:$C,"Undiscounted",'Economic data'!$B:$B,Case,'Economic data'!$D:$D,$G18)</f>
        <v>125354275.37689102</v>
      </c>
      <c r="AE18" s="9">
        <f>SUMIFS('Economic data'!AE:AE,'Economic data'!$C:$C,"Undiscounted",'Economic data'!$B:$B,Case,'Economic data'!$D:$D,$G18)</f>
        <v>205745026.03574294</v>
      </c>
      <c r="AF18" s="9">
        <f>SUMIFS('Economic data'!AF:AF,'Economic data'!$C:$C,"Undiscounted",'Economic data'!$B:$B,Case,'Economic data'!$D:$D,$G18)</f>
        <v>245607302.89618403</v>
      </c>
      <c r="AG18" s="9">
        <f>SUMIFS('Economic data'!AG:AG,'Economic data'!$C:$C,"Undiscounted",'Economic data'!$B:$B,Case,'Economic data'!$D:$D,$G18)</f>
        <v>265661444.82933503</v>
      </c>
      <c r="AH18" s="9">
        <f>SUMIFS('Economic data'!AH:AH,'Economic data'!$C:$C,"Undiscounted",'Economic data'!$B:$B,Case,'Economic data'!$D:$D,$G18)</f>
        <v>291836717.781425</v>
      </c>
    </row>
    <row r="19" spans="6:34" ht="10.199999999999999" x14ac:dyDescent="0.35">
      <c r="G19" s="6" t="s">
        <v>15</v>
      </c>
      <c r="H19" s="8" t="s">
        <v>8</v>
      </c>
      <c r="K19" s="9">
        <f>SUMIFS('Economic data'!K:K,'Economic data'!$C:$C,"Undiscounted",'Economic data'!$B:$B,Case,'Economic data'!$D:$D,$G19)</f>
        <v>-118777.21483971695</v>
      </c>
      <c r="L19" s="9">
        <f>SUMIFS('Economic data'!L:L,'Economic data'!$C:$C,"Undiscounted",'Economic data'!$B:$B,Case,'Economic data'!$D:$D,$G19)</f>
        <v>320620.86723600834</v>
      </c>
      <c r="M19" s="9">
        <f>SUMIFS('Economic data'!M:M,'Economic data'!$C:$C,"Undiscounted",'Economic data'!$B:$B,Case,'Economic data'!$D:$D,$G19)</f>
        <v>-123521816.64536287</v>
      </c>
      <c r="N19" s="9">
        <f>SUMIFS('Economic data'!N:N,'Economic data'!$C:$C,"Undiscounted",'Economic data'!$B:$B,Case,'Economic data'!$D:$D,$G19)</f>
        <v>-1270711.3259333507</v>
      </c>
      <c r="O19" s="9">
        <f>SUMIFS('Economic data'!O:O,'Economic data'!$C:$C,"Undiscounted",'Economic data'!$B:$B,Case,'Economic data'!$D:$D,$G19)</f>
        <v>71139303.529693261</v>
      </c>
      <c r="P19" s="9">
        <f>SUMIFS('Economic data'!P:P,'Economic data'!$C:$C,"Undiscounted",'Economic data'!$B:$B,Case,'Economic data'!$D:$D,$G19)</f>
        <v>31250669.583048116</v>
      </c>
      <c r="Q19" s="9">
        <f>SUMIFS('Economic data'!Q:Q,'Economic data'!$C:$C,"Undiscounted",'Economic data'!$B:$B,Case,'Economic data'!$D:$D,$G19)</f>
        <v>59958202.221369192</v>
      </c>
      <c r="R19" s="9">
        <f>SUMIFS('Economic data'!R:R,'Economic data'!$C:$C,"Undiscounted",'Economic data'!$B:$B,Case,'Economic data'!$D:$D,$G19)</f>
        <v>63028336.636281945</v>
      </c>
      <c r="S19" s="9">
        <f>SUMIFS('Economic data'!S:S,'Economic data'!$C:$C,"Undiscounted",'Economic data'!$B:$B,Case,'Economic data'!$D:$D,$G19)</f>
        <v>121636769.57256058</v>
      </c>
      <c r="T19" s="9">
        <f>SUMIFS('Economic data'!T:T,'Economic data'!$C:$C,"Undiscounted",'Economic data'!$B:$B,Case,'Economic data'!$D:$D,$G19)</f>
        <v>90350775.182538778</v>
      </c>
      <c r="U19" s="9">
        <f>SUMIFS('Economic data'!U:U,'Economic data'!$C:$C,"Undiscounted",'Economic data'!$B:$B,Case,'Economic data'!$D:$D,$G19)</f>
        <v>130575353.92161401</v>
      </c>
      <c r="V19" s="9">
        <f>SUMIFS('Economic data'!V:V,'Economic data'!$C:$C,"Undiscounted",'Economic data'!$B:$B,Case,'Economic data'!$D:$D,$G19)</f>
        <v>144663903.36616799</v>
      </c>
      <c r="W19" s="9">
        <f>SUMIFS('Economic data'!W:W,'Economic data'!$C:$C,"Undiscounted",'Economic data'!$B:$B,Case,'Economic data'!$D:$D,$G19)</f>
        <v>202428229.8771711</v>
      </c>
      <c r="X19" s="9">
        <f>SUMIFS('Economic data'!X:X,'Economic data'!$C:$C,"Undiscounted",'Economic data'!$B:$B,Case,'Economic data'!$D:$D,$G19)</f>
        <v>253632170.94759074</v>
      </c>
      <c r="Y19" s="9">
        <f>SUMIFS('Economic data'!Y:Y,'Economic data'!$C:$C,"Undiscounted",'Economic data'!$B:$B,Case,'Economic data'!$D:$D,$G19)</f>
        <v>368908058.36142898</v>
      </c>
      <c r="Z19" s="9">
        <f>SUMIFS('Economic data'!Z:Z,'Economic data'!$C:$C,"Undiscounted",'Economic data'!$B:$B,Case,'Economic data'!$D:$D,$G19)</f>
        <v>512625257.90730965</v>
      </c>
      <c r="AA19" s="9">
        <f>SUMIFS('Economic data'!AA:AA,'Economic data'!$C:$C,"Undiscounted",'Economic data'!$B:$B,Case,'Economic data'!$D:$D,$G19)</f>
        <v>645721141.75918722</v>
      </c>
      <c r="AB19" s="9">
        <f>SUMIFS('Economic data'!AB:AB,'Economic data'!$C:$C,"Undiscounted",'Economic data'!$B:$B,Case,'Economic data'!$D:$D,$G19)</f>
        <v>661895402.32454336</v>
      </c>
      <c r="AC19" s="9">
        <f>SUMIFS('Economic data'!AC:AC,'Economic data'!$C:$C,"Undiscounted",'Economic data'!$B:$B,Case,'Economic data'!$D:$D,$G19)</f>
        <v>701817760.28047287</v>
      </c>
      <c r="AD19" s="9">
        <f>SUMIFS('Economic data'!AD:AD,'Economic data'!$C:$C,"Undiscounted",'Economic data'!$B:$B,Case,'Economic data'!$D:$D,$G19)</f>
        <v>740707409.57240474</v>
      </c>
      <c r="AE19" s="9">
        <f>SUMIFS('Economic data'!AE:AE,'Economic data'!$C:$C,"Undiscounted",'Economic data'!$B:$B,Case,'Economic data'!$D:$D,$G19)</f>
        <v>997779988.53749228</v>
      </c>
      <c r="AF19" s="9">
        <f>SUMIFS('Economic data'!AF:AF,'Economic data'!$C:$C,"Undiscounted",'Economic data'!$B:$B,Case,'Economic data'!$D:$D,$G19)</f>
        <v>1248459835.6070638</v>
      </c>
      <c r="AG19" s="9">
        <f>SUMIFS('Economic data'!AG:AG,'Economic data'!$C:$C,"Undiscounted",'Economic data'!$B:$B,Case,'Economic data'!$D:$D,$G19)</f>
        <v>1490656636.7175586</v>
      </c>
      <c r="AH19" s="9">
        <f>SUMIFS('Economic data'!AH:AH,'Economic data'!$C:$C,"Undiscounted",'Economic data'!$B:$B,Case,'Economic data'!$D:$D,$G19)</f>
        <v>1713444511.7272973</v>
      </c>
    </row>
    <row r="20" spans="6:34" ht="10.199999999999999" x14ac:dyDescent="0.35">
      <c r="G20" s="6" t="s">
        <v>16</v>
      </c>
      <c r="H20" s="8" t="s">
        <v>8</v>
      </c>
      <c r="K20" s="9">
        <f>SUMIFS('Economic data'!K:K,'Economic data'!$C:$C,"Undiscounted",'Economic data'!$B:$B,Case,'Economic data'!$D:$D,$G20)</f>
        <v>0</v>
      </c>
      <c r="L20" s="9">
        <f>SUMIFS('Economic data'!L:L,'Economic data'!$C:$C,"Undiscounted",'Economic data'!$B:$B,Case,'Economic data'!$D:$D,$G20)</f>
        <v>2905277.612122884</v>
      </c>
      <c r="M20" s="9">
        <f>SUMIFS('Economic data'!M:M,'Economic data'!$C:$C,"Undiscounted",'Economic data'!$B:$B,Case,'Economic data'!$D:$D,$G20)</f>
        <v>106269306.72387986</v>
      </c>
      <c r="N20" s="9">
        <f>SUMIFS('Economic data'!N:N,'Economic data'!$C:$C,"Undiscounted",'Economic data'!$B:$B,Case,'Economic data'!$D:$D,$G20)</f>
        <v>-44872507.50308951</v>
      </c>
      <c r="O20" s="9">
        <f>SUMIFS('Economic data'!O:O,'Economic data'!$C:$C,"Undiscounted",'Economic data'!$B:$B,Case,'Economic data'!$D:$D,$G20)</f>
        <v>-100722875.81090403</v>
      </c>
      <c r="P20" s="9">
        <f>SUMIFS('Economic data'!P:P,'Economic data'!$C:$C,"Undiscounted",'Economic data'!$B:$B,Case,'Economic data'!$D:$D,$G20)</f>
        <v>13078498.108618544</v>
      </c>
      <c r="Q20" s="9">
        <f>SUMIFS('Economic data'!Q:Q,'Economic data'!$C:$C,"Undiscounted",'Economic data'!$B:$B,Case,'Economic data'!$D:$D,$G20)</f>
        <v>-10768401.023212677</v>
      </c>
      <c r="R20" s="9">
        <f>SUMIFS('Economic data'!R:R,'Economic data'!$C:$C,"Undiscounted",'Economic data'!$B:$B,Case,'Economic data'!$D:$D,$G20)</f>
        <v>-61617447.085489213</v>
      </c>
      <c r="S20" s="9">
        <f>SUMIFS('Economic data'!S:S,'Economic data'!$C:$C,"Undiscounted",'Economic data'!$B:$B,Case,'Economic data'!$D:$D,$G20)</f>
        <v>-37437545.402721524</v>
      </c>
      <c r="T20" s="9">
        <f>SUMIFS('Economic data'!T:T,'Economic data'!$C:$C,"Undiscounted",'Economic data'!$B:$B,Case,'Economic data'!$D:$D,$G20)</f>
        <v>4903767.9870888144</v>
      </c>
      <c r="U20" s="9">
        <f>SUMIFS('Economic data'!U:U,'Economic data'!$C:$C,"Undiscounted",'Economic data'!$B:$B,Case,'Economic data'!$D:$D,$G20)</f>
        <v>-74807533.29898718</v>
      </c>
      <c r="V20" s="9">
        <f>SUMIFS('Economic data'!V:V,'Economic data'!$C:$C,"Undiscounted",'Economic data'!$B:$B,Case,'Economic data'!$D:$D,$G20)</f>
        <v>-32910188.833826687</v>
      </c>
      <c r="W20" s="9">
        <f>SUMIFS('Economic data'!W:W,'Economic data'!$C:$C,"Undiscounted",'Economic data'!$B:$B,Case,'Economic data'!$D:$D,$G20)</f>
        <v>-29430446.563354794</v>
      </c>
      <c r="X20" s="9">
        <f>SUMIFS('Economic data'!X:X,'Economic data'!$C:$C,"Undiscounted",'Economic data'!$B:$B,Case,'Economic data'!$D:$D,$G20)</f>
        <v>-53566134.923682436</v>
      </c>
      <c r="Y20" s="9">
        <f>SUMIFS('Economic data'!Y:Y,'Economic data'!$C:$C,"Undiscounted",'Economic data'!$B:$B,Case,'Economic data'!$D:$D,$G20)</f>
        <v>-205816829.44075322</v>
      </c>
      <c r="Z20" s="9">
        <f>SUMIFS('Economic data'!Z:Z,'Economic data'!$C:$C,"Undiscounted",'Economic data'!$B:$B,Case,'Economic data'!$D:$D,$G20)</f>
        <v>-164882481.59586692</v>
      </c>
      <c r="AA20" s="9">
        <f>SUMIFS('Economic data'!AA:AA,'Economic data'!$C:$C,"Undiscounted",'Economic data'!$B:$B,Case,'Economic data'!$D:$D,$G20)</f>
        <v>-174415054.19056678</v>
      </c>
      <c r="AB20" s="9">
        <f>SUMIFS('Economic data'!AB:AB,'Economic data'!$C:$C,"Undiscounted",'Economic data'!$B:$B,Case,'Economic data'!$D:$D,$G20)</f>
        <v>160551466.68423828</v>
      </c>
      <c r="AC20" s="9">
        <f>SUMIFS('Economic data'!AC:AC,'Economic data'!$C:$C,"Undiscounted",'Economic data'!$B:$B,Case,'Economic data'!$D:$D,$G20)</f>
        <v>76759501.270324439</v>
      </c>
      <c r="AD20" s="9">
        <f>SUMIFS('Economic data'!AD:AD,'Economic data'!$C:$C,"Undiscounted",'Economic data'!$B:$B,Case,'Economic data'!$D:$D,$G20)</f>
        <v>205937130.79985598</v>
      </c>
      <c r="AE20" s="9">
        <f>SUMIFS('Economic data'!AE:AE,'Economic data'!$C:$C,"Undiscounted",'Economic data'!$B:$B,Case,'Economic data'!$D:$D,$G20)</f>
        <v>-385272886.61866075</v>
      </c>
      <c r="AF20" s="9">
        <f>SUMIFS('Economic data'!AF:AF,'Economic data'!$C:$C,"Undiscounted",'Economic data'!$B:$B,Case,'Economic data'!$D:$D,$G20)</f>
        <v>-212584807.13835645</v>
      </c>
      <c r="AG20" s="9">
        <f>SUMIFS('Economic data'!AG:AG,'Economic data'!$C:$C,"Undiscounted",'Economic data'!$B:$B,Case,'Economic data'!$D:$D,$G20)</f>
        <v>-102268848.25118163</v>
      </c>
      <c r="AH20" s="9">
        <f>SUMIFS('Economic data'!AH:AH,'Economic data'!$C:$C,"Undiscounted",'Economic data'!$B:$B,Case,'Economic data'!$D:$D,$G20)</f>
        <v>-133529098.39479095</v>
      </c>
    </row>
    <row r="21" spans="6:34" ht="10.199999999999999" x14ac:dyDescent="0.35">
      <c r="G21" s="6" t="s">
        <v>17</v>
      </c>
      <c r="H21" s="8" t="s">
        <v>8</v>
      </c>
      <c r="K21" s="9">
        <f>SUMIFS('Economic data'!K:K,'Economic data'!$C:$C,"Undiscounted",'Economic data'!$B:$B,Case,'Economic data'!$D:$D,$G21)</f>
        <v>0</v>
      </c>
      <c r="L21" s="9">
        <f>SUMIFS('Economic data'!L:L,'Economic data'!$C:$C,"Undiscounted",'Economic data'!$B:$B,Case,'Economic data'!$D:$D,$G21)</f>
        <v>0</v>
      </c>
      <c r="M21" s="9">
        <f>SUMIFS('Economic data'!M:M,'Economic data'!$C:$C,"Undiscounted",'Economic data'!$B:$B,Case,'Economic data'!$D:$D,$G21)</f>
        <v>0</v>
      </c>
      <c r="N21" s="9">
        <f>SUMIFS('Economic data'!N:N,'Economic data'!$C:$C,"Undiscounted",'Economic data'!$B:$B,Case,'Economic data'!$D:$D,$G21)</f>
        <v>0</v>
      </c>
      <c r="O21" s="9">
        <f>SUMIFS('Economic data'!O:O,'Economic data'!$C:$C,"Undiscounted",'Economic data'!$B:$B,Case,'Economic data'!$D:$D,$G21)</f>
        <v>0</v>
      </c>
      <c r="P21" s="9">
        <f>SUMIFS('Economic data'!P:P,'Economic data'!$C:$C,"Undiscounted",'Economic data'!$B:$B,Case,'Economic data'!$D:$D,$G21)</f>
        <v>0</v>
      </c>
      <c r="Q21" s="9">
        <f>SUMIFS('Economic data'!Q:Q,'Economic data'!$C:$C,"Undiscounted",'Economic data'!$B:$B,Case,'Economic data'!$D:$D,$G21)</f>
        <v>0</v>
      </c>
      <c r="R21" s="9">
        <f>SUMIFS('Economic data'!R:R,'Economic data'!$C:$C,"Undiscounted",'Economic data'!$B:$B,Case,'Economic data'!$D:$D,$G21)</f>
        <v>0</v>
      </c>
      <c r="S21" s="9">
        <f>SUMIFS('Economic data'!S:S,'Economic data'!$C:$C,"Undiscounted",'Economic data'!$B:$B,Case,'Economic data'!$D:$D,$G21)</f>
        <v>0</v>
      </c>
      <c r="T21" s="9">
        <f>SUMIFS('Economic data'!T:T,'Economic data'!$C:$C,"Undiscounted",'Economic data'!$B:$B,Case,'Economic data'!$D:$D,$G21)</f>
        <v>0</v>
      </c>
      <c r="U21" s="9">
        <f>SUMIFS('Economic data'!U:U,'Economic data'!$C:$C,"Undiscounted",'Economic data'!$B:$B,Case,'Economic data'!$D:$D,$G21)</f>
        <v>0</v>
      </c>
      <c r="V21" s="9">
        <f>SUMIFS('Economic data'!V:V,'Economic data'!$C:$C,"Undiscounted",'Economic data'!$B:$B,Case,'Economic data'!$D:$D,$G21)</f>
        <v>0</v>
      </c>
      <c r="W21" s="9">
        <f>SUMIFS('Economic data'!W:W,'Economic data'!$C:$C,"Undiscounted",'Economic data'!$B:$B,Case,'Economic data'!$D:$D,$G21)</f>
        <v>0</v>
      </c>
      <c r="X21" s="9">
        <f>SUMIFS('Economic data'!X:X,'Economic data'!$C:$C,"Undiscounted",'Economic data'!$B:$B,Case,'Economic data'!$D:$D,$G21)</f>
        <v>0</v>
      </c>
      <c r="Y21" s="9">
        <f>SUMIFS('Economic data'!Y:Y,'Economic data'!$C:$C,"Undiscounted",'Economic data'!$B:$B,Case,'Economic data'!$D:$D,$G21)</f>
        <v>0</v>
      </c>
      <c r="Z21" s="9">
        <f>SUMIFS('Economic data'!Z:Z,'Economic data'!$C:$C,"Undiscounted",'Economic data'!$B:$B,Case,'Economic data'!$D:$D,$G21)</f>
        <v>0</v>
      </c>
      <c r="AA21" s="9">
        <f>SUMIFS('Economic data'!AA:AA,'Economic data'!$C:$C,"Undiscounted",'Economic data'!$B:$B,Case,'Economic data'!$D:$D,$G21)</f>
        <v>0</v>
      </c>
      <c r="AB21" s="9">
        <f>SUMIFS('Economic data'!AB:AB,'Economic data'!$C:$C,"Undiscounted",'Economic data'!$B:$B,Case,'Economic data'!$D:$D,$G21)</f>
        <v>0</v>
      </c>
      <c r="AC21" s="9">
        <f>SUMIFS('Economic data'!AC:AC,'Economic data'!$C:$C,"Undiscounted",'Economic data'!$B:$B,Case,'Economic data'!$D:$D,$G21)</f>
        <v>0</v>
      </c>
      <c r="AD21" s="9">
        <f>SUMIFS('Economic data'!AD:AD,'Economic data'!$C:$C,"Undiscounted",'Economic data'!$B:$B,Case,'Economic data'!$D:$D,$G21)</f>
        <v>0</v>
      </c>
      <c r="AE21" s="9">
        <f>SUMIFS('Economic data'!AE:AE,'Economic data'!$C:$C,"Undiscounted",'Economic data'!$B:$B,Case,'Economic data'!$D:$D,$G21)</f>
        <v>0</v>
      </c>
      <c r="AF21" s="9">
        <f>SUMIFS('Economic data'!AF:AF,'Economic data'!$C:$C,"Undiscounted",'Economic data'!$B:$B,Case,'Economic data'!$D:$D,$G21)</f>
        <v>0</v>
      </c>
      <c r="AG21" s="9">
        <f>SUMIFS('Economic data'!AG:AG,'Economic data'!$C:$C,"Undiscounted",'Economic data'!$B:$B,Case,'Economic data'!$D:$D,$G21)</f>
        <v>0</v>
      </c>
      <c r="AH21" s="9">
        <f>SUMIFS('Economic data'!AH:AH,'Economic data'!$C:$C,"Undiscounted",'Economic data'!$B:$B,Case,'Economic data'!$D:$D,$G21)</f>
        <v>6268726530.1155376</v>
      </c>
    </row>
    <row r="22" spans="6:34" ht="10.199999999999999" x14ac:dyDescent="0.35"/>
    <row r="23" spans="6:34" ht="10.5" x14ac:dyDescent="0.4">
      <c r="F23" s="5"/>
      <c r="G23" s="5" t="s">
        <v>18</v>
      </c>
      <c r="H23" s="8"/>
    </row>
    <row r="24" spans="6:34" ht="10.199999999999999" x14ac:dyDescent="0.35">
      <c r="G24" s="6" t="s">
        <v>19</v>
      </c>
      <c r="H24" s="8" t="s">
        <v>8</v>
      </c>
      <c r="K24" s="9">
        <f>-SUMIFS('Economic data'!K:K,'Economic data'!$C:$C,"Undiscounted",'Economic data'!$B:$B,Case,'Economic data'!$D:$D,$G24)</f>
        <v>0</v>
      </c>
      <c r="L24" s="9">
        <f>-SUMIFS('Economic data'!L:L,'Economic data'!$C:$C,"Undiscounted",'Economic data'!$B:$B,Case,'Economic data'!$D:$D,$G24)</f>
        <v>0</v>
      </c>
      <c r="M24" s="9">
        <f>-SUMIFS('Economic data'!M:M,'Economic data'!$C:$C,"Undiscounted",'Economic data'!$B:$B,Case,'Economic data'!$D:$D,$G24)</f>
        <v>0</v>
      </c>
      <c r="N24" s="9">
        <f>-SUMIFS('Economic data'!N:N,'Economic data'!$C:$C,"Undiscounted",'Economic data'!$B:$B,Case,'Economic data'!$D:$D,$G24)</f>
        <v>-747717585.39424658</v>
      </c>
      <c r="O24" s="9">
        <f>-SUMIFS('Economic data'!O:O,'Economic data'!$C:$C,"Undiscounted",'Economic data'!$B:$B,Case,'Economic data'!$D:$D,$G24)</f>
        <v>0</v>
      </c>
      <c r="P24" s="9">
        <f>-SUMIFS('Economic data'!P:P,'Economic data'!$C:$C,"Undiscounted",'Economic data'!$B:$B,Case,'Economic data'!$D:$D,$G24)</f>
        <v>0</v>
      </c>
      <c r="Q24" s="9">
        <f>-SUMIFS('Economic data'!Q:Q,'Economic data'!$C:$C,"Undiscounted",'Economic data'!$B:$B,Case,'Economic data'!$D:$D,$G24)</f>
        <v>0</v>
      </c>
      <c r="R24" s="9">
        <f>-SUMIFS('Economic data'!R:R,'Economic data'!$C:$C,"Undiscounted",'Economic data'!$B:$B,Case,'Economic data'!$D:$D,$G24)</f>
        <v>-168019838.56025019</v>
      </c>
      <c r="S24" s="9">
        <f>-SUMIFS('Economic data'!S:S,'Economic data'!$C:$C,"Undiscounted",'Economic data'!$B:$B,Case,'Economic data'!$D:$D,$G24)</f>
        <v>0</v>
      </c>
      <c r="T24" s="9">
        <f>-SUMIFS('Economic data'!T:T,'Economic data'!$C:$C,"Undiscounted",'Economic data'!$B:$B,Case,'Economic data'!$D:$D,$G24)</f>
        <v>-307888604.77015579</v>
      </c>
      <c r="U24" s="9">
        <f>-SUMIFS('Economic data'!U:U,'Economic data'!$C:$C,"Undiscounted",'Economic data'!$B:$B,Case,'Economic data'!$D:$D,$G24)</f>
        <v>-375759590.25686717</v>
      </c>
      <c r="V24" s="9">
        <f>-SUMIFS('Economic data'!V:V,'Economic data'!$C:$C,"Undiscounted",'Economic data'!$B:$B,Case,'Economic data'!$D:$D,$G24)</f>
        <v>-345384100.6203239</v>
      </c>
      <c r="W24" s="9">
        <f>-SUMIFS('Economic data'!W:W,'Economic data'!$C:$C,"Undiscounted",'Economic data'!$B:$B,Case,'Economic data'!$D:$D,$G24)</f>
        <v>-226119823.84282732</v>
      </c>
      <c r="X24" s="9">
        <f>-SUMIFS('Economic data'!X:X,'Economic data'!$C:$C,"Undiscounted",'Economic data'!$B:$B,Case,'Economic data'!$D:$D,$G24)</f>
        <v>-119421403.12890685</v>
      </c>
      <c r="Y24" s="9">
        <f>-SUMIFS('Economic data'!Y:Y,'Economic data'!$C:$C,"Undiscounted",'Economic data'!$B:$B,Case,'Economic data'!$D:$D,$G24)</f>
        <v>-88561293.624443382</v>
      </c>
      <c r="Z24" s="9">
        <f>-SUMIFS('Economic data'!Z:Z,'Economic data'!$C:$C,"Undiscounted",'Economic data'!$B:$B,Case,'Economic data'!$D:$D,$G24)</f>
        <v>-105362046.18127488</v>
      </c>
      <c r="AA24" s="9">
        <f>-SUMIFS('Economic data'!AA:AA,'Economic data'!$C:$C,"Undiscounted",'Economic data'!$B:$B,Case,'Economic data'!$D:$D,$G24)</f>
        <v>-5449414.9830263983</v>
      </c>
      <c r="AB24" s="9">
        <f>-SUMIFS('Economic data'!AB:AB,'Economic data'!$C:$C,"Undiscounted",'Economic data'!$B:$B,Case,'Economic data'!$D:$D,$G24)</f>
        <v>-18570512.925348442</v>
      </c>
      <c r="AC24" s="9">
        <f>-SUMIFS('Economic data'!AC:AC,'Economic data'!$C:$C,"Undiscounted",'Economic data'!$B:$B,Case,'Economic data'!$D:$D,$G24)</f>
        <v>0</v>
      </c>
      <c r="AD24" s="9">
        <f>-SUMIFS('Economic data'!AD:AD,'Economic data'!$C:$C,"Undiscounted",'Economic data'!$B:$B,Case,'Economic data'!$D:$D,$G24)</f>
        <v>-12312071.593167029</v>
      </c>
      <c r="AE24" s="9">
        <f>-SUMIFS('Economic data'!AE:AE,'Economic data'!$C:$C,"Undiscounted",'Economic data'!$B:$B,Case,'Economic data'!$D:$D,$G24)</f>
        <v>-12739727.630954178</v>
      </c>
      <c r="AF24" s="9">
        <f>-SUMIFS('Economic data'!AF:AF,'Economic data'!$C:$C,"Undiscounted",'Economic data'!$B:$B,Case,'Economic data'!$D:$D,$G24)</f>
        <v>-6585303.9619490672</v>
      </c>
      <c r="AG24" s="9">
        <f>-SUMIFS('Economic data'!AG:AG,'Economic data'!$C:$C,"Undiscounted",'Economic data'!$B:$B,Case,'Economic data'!$D:$D,$G24)</f>
        <v>0</v>
      </c>
      <c r="AH24" s="9">
        <f>-SUMIFS('Economic data'!AH:AH,'Economic data'!$C:$C,"Undiscounted",'Economic data'!$B:$B,Case,'Economic data'!$D:$D,$G24)</f>
        <v>-5616846.8725837357</v>
      </c>
    </row>
    <row r="25" spans="6:34" ht="10.199999999999999" x14ac:dyDescent="0.35">
      <c r="G25" s="6" t="s">
        <v>20</v>
      </c>
      <c r="H25" s="8" t="s">
        <v>8</v>
      </c>
      <c r="K25" s="9">
        <f>-SUMIFS('Economic data'!K:K,'Economic data'!$C:$C,"Undiscounted",'Economic data'!$B:$B,Case,'Economic data'!$D:$D,$G25)</f>
        <v>0</v>
      </c>
      <c r="L25" s="9">
        <f>-SUMIFS('Economic data'!L:L,'Economic data'!$C:$C,"Undiscounted",'Economic data'!$B:$B,Case,'Economic data'!$D:$D,$G25)</f>
        <v>0</v>
      </c>
      <c r="M25" s="9">
        <f>-SUMIFS('Economic data'!M:M,'Economic data'!$C:$C,"Undiscounted",'Economic data'!$B:$B,Case,'Economic data'!$D:$D,$G25)</f>
        <v>0</v>
      </c>
      <c r="N25" s="9">
        <f>-SUMIFS('Economic data'!N:N,'Economic data'!$C:$C,"Undiscounted",'Economic data'!$B:$B,Case,'Economic data'!$D:$D,$G25)</f>
        <v>0</v>
      </c>
      <c r="O25" s="9">
        <f>-SUMIFS('Economic data'!O:O,'Economic data'!$C:$C,"Undiscounted",'Economic data'!$B:$B,Case,'Economic data'!$D:$D,$G25)</f>
        <v>-7477175.8539424669</v>
      </c>
      <c r="P25" s="9">
        <f>-SUMIFS('Economic data'!P:P,'Economic data'!$C:$C,"Undiscounted",'Economic data'!$B:$B,Case,'Economic data'!$D:$D,$G25)</f>
        <v>-7477175.8539424669</v>
      </c>
      <c r="Q25" s="9">
        <f>-SUMIFS('Economic data'!Q:Q,'Economic data'!$C:$C,"Undiscounted",'Economic data'!$B:$B,Case,'Economic data'!$D:$D,$G25)</f>
        <v>-7477175.8539424669</v>
      </c>
      <c r="R25" s="9">
        <f>-SUMIFS('Economic data'!R:R,'Economic data'!$C:$C,"Undiscounted",'Economic data'!$B:$B,Case,'Economic data'!$D:$D,$G25)</f>
        <v>-7477175.8539424669</v>
      </c>
      <c r="S25" s="9">
        <f>-SUMIFS('Economic data'!S:S,'Economic data'!$C:$C,"Undiscounted",'Economic data'!$B:$B,Case,'Economic data'!$D:$D,$G25)</f>
        <v>-9157374.2395449691</v>
      </c>
      <c r="T25" s="9">
        <f>-SUMIFS('Economic data'!T:T,'Economic data'!$C:$C,"Undiscounted",'Economic data'!$B:$B,Case,'Economic data'!$D:$D,$G25)</f>
        <v>-9157374.2395449691</v>
      </c>
      <c r="U25" s="9">
        <f>-SUMIFS('Economic data'!U:U,'Economic data'!$C:$C,"Undiscounted",'Economic data'!$B:$B,Case,'Economic data'!$D:$D,$G25)</f>
        <v>-11671651.994603468</v>
      </c>
      <c r="V25" s="9">
        <f>-SUMIFS('Economic data'!V:V,'Economic data'!$C:$C,"Undiscounted",'Economic data'!$B:$B,Case,'Economic data'!$D:$D,$G25)</f>
        <v>-13204836.974614477</v>
      </c>
      <c r="W25" s="9">
        <f>-SUMIFS('Economic data'!W:W,'Economic data'!$C:$C,"Undiscounted",'Economic data'!$B:$B,Case,'Economic data'!$D:$D,$G25)</f>
        <v>-14199951.460226471</v>
      </c>
      <c r="X25" s="9">
        <f>-SUMIFS('Economic data'!X:X,'Economic data'!$C:$C,"Undiscounted",'Economic data'!$B:$B,Case,'Economic data'!$D:$D,$G25)</f>
        <v>-20862355.898926917</v>
      </c>
      <c r="Y25" s="9">
        <f>-SUMIFS('Economic data'!Y:Y,'Economic data'!$C:$C,"Undiscounted",'Economic data'!$B:$B,Case,'Economic data'!$D:$D,$G25)</f>
        <v>-21444990.656507563</v>
      </c>
      <c r="Z25" s="9">
        <f>-SUMIFS('Economic data'!Z:Z,'Economic data'!$C:$C,"Undiscounted",'Economic data'!$B:$B,Case,'Economic data'!$D:$D,$G25)</f>
        <v>-21811979.41101297</v>
      </c>
      <c r="AA25" s="9">
        <f>-SUMIFS('Economic data'!AA:AA,'Economic data'!$C:$C,"Undiscounted",'Economic data'!$B:$B,Case,'Economic data'!$D:$D,$G25)</f>
        <v>-22582276.491660945</v>
      </c>
      <c r="AB25" s="9">
        <f>-SUMIFS('Economic data'!AB:AB,'Economic data'!$C:$C,"Undiscounted",'Economic data'!$B:$B,Case,'Economic data'!$D:$D,$G25)</f>
        <v>-24896837.013623226</v>
      </c>
      <c r="AC25" s="9">
        <f>-SUMIFS('Economic data'!AC:AC,'Economic data'!$C:$C,"Undiscounted",'Economic data'!$B:$B,Case,'Economic data'!$D:$D,$G25)</f>
        <v>-25082542.142876711</v>
      </c>
      <c r="AD25" s="9">
        <f>-SUMIFS('Economic data'!AD:AD,'Economic data'!$C:$C,"Undiscounted",'Economic data'!$B:$B,Case,'Economic data'!$D:$D,$G25)</f>
        <v>-25082542.142876711</v>
      </c>
      <c r="AE25" s="9">
        <f>-SUMIFS('Economic data'!AE:AE,'Economic data'!$C:$C,"Undiscounted",'Economic data'!$B:$B,Case,'Economic data'!$D:$D,$G25)</f>
        <v>-25205662.85880838</v>
      </c>
      <c r="AF25" s="9">
        <f>-SUMIFS('Economic data'!AF:AF,'Economic data'!$C:$C,"Undiscounted",'Economic data'!$B:$B,Case,'Economic data'!$D:$D,$G25)</f>
        <v>-25333060.135117922</v>
      </c>
      <c r="AG25" s="9">
        <f>-SUMIFS('Economic data'!AG:AG,'Economic data'!$C:$C,"Undiscounted",'Economic data'!$B:$B,Case,'Economic data'!$D:$D,$G25)</f>
        <v>-25398913.174737412</v>
      </c>
      <c r="AH25" s="9">
        <f>-SUMIFS('Economic data'!AH:AH,'Economic data'!$C:$C,"Undiscounted",'Economic data'!$B:$B,Case,'Economic data'!$D:$D,$G25)</f>
        <v>-25398913.174737412</v>
      </c>
    </row>
    <row r="26" spans="6:34" ht="10.199999999999999" x14ac:dyDescent="0.35"/>
    <row r="27" spans="6:34" ht="10.199999999999999" x14ac:dyDescent="0.35"/>
    <row r="28" spans="6:34" ht="10.199999999999999" x14ac:dyDescent="0.35"/>
    <row r="29" spans="6:34" ht="10.199999999999999" x14ac:dyDescent="0.35"/>
    <row r="30" spans="6:34" ht="10.199999999999999" x14ac:dyDescent="0.35"/>
    <row r="31" spans="6:34" ht="10.199999999999999" x14ac:dyDescent="0.35"/>
    <row r="32" spans="6:34" ht="10.199999999999999" x14ac:dyDescent="0.35"/>
    <row r="33" spans="2:34" ht="10.199999999999999" x14ac:dyDescent="0.35"/>
    <row r="34" spans="2:34" ht="10.199999999999999" x14ac:dyDescent="0.35"/>
    <row r="35" spans="2:34" ht="10.199999999999999" x14ac:dyDescent="0.35"/>
    <row r="36" spans="2:34" ht="10.199999999999999" x14ac:dyDescent="0.35"/>
    <row r="37" spans="2:34" ht="10.199999999999999" x14ac:dyDescent="0.35"/>
    <row r="38" spans="2:34" ht="10.199999999999999" x14ac:dyDescent="0.35"/>
    <row r="39" spans="2:34" ht="10.199999999999999" x14ac:dyDescent="0.35"/>
    <row r="40" spans="2:34" ht="10.199999999999999" x14ac:dyDescent="0.35"/>
    <row r="41" spans="2:34" s="11" customFormat="1" ht="10.5" x14ac:dyDescent="0.4">
      <c r="B41" s="10" t="s">
        <v>21</v>
      </c>
    </row>
    <row r="42" spans="2:34" ht="10.199999999999999" x14ac:dyDescent="0.35"/>
    <row r="43" spans="2:34" ht="10.5" x14ac:dyDescent="0.4">
      <c r="F43" s="5"/>
      <c r="G43" s="5" t="s">
        <v>6</v>
      </c>
      <c r="I43" s="12" t="s">
        <v>22</v>
      </c>
    </row>
    <row r="44" spans="2:34" ht="10.199999999999999" x14ac:dyDescent="0.35">
      <c r="G44" s="6" t="s">
        <v>7</v>
      </c>
      <c r="H44" s="8" t="s">
        <v>8</v>
      </c>
      <c r="I44" s="9">
        <f>SUMIFS('Economic data'!F:F,'Economic data'!$C:$C,"Discounted",'Economic data'!$B:$B,Case,'Economic data'!$D:$D,$G44)</f>
        <v>102486639.75581732</v>
      </c>
      <c r="K44" s="9">
        <f>SUMIFS('Economic data'!K:K,'Economic data'!$C:$C,"Discounted",'Economic data'!$B:$B,Case,'Economic data'!$D:$D,$G44)</f>
        <v>1282450.578905242</v>
      </c>
      <c r="L44" s="9">
        <f>SUMIFS('Economic data'!L:L,'Economic data'!$C:$C,"Discounted",'Economic data'!$B:$B,Case,'Economic data'!$D:$D,$G44)</f>
        <v>2601446.2819855367</v>
      </c>
      <c r="M44" s="9">
        <f>SUMIFS('Economic data'!M:M,'Economic data'!$C:$C,"Discounted",'Economic data'!$B:$B,Case,'Economic data'!$D:$D,$G44)</f>
        <v>4598742.1557561858</v>
      </c>
      <c r="N44" s="9">
        <f>SUMIFS('Economic data'!N:N,'Economic data'!$C:$C,"Discounted",'Economic data'!$B:$B,Case,'Economic data'!$D:$D,$G44)</f>
        <v>5429915.8509361306</v>
      </c>
      <c r="O44" s="9">
        <f>SUMIFS('Economic data'!O:O,'Economic data'!$C:$C,"Discounted",'Economic data'!$B:$B,Case,'Economic data'!$D:$D,$G44)</f>
        <v>6005435.4311050335</v>
      </c>
      <c r="P44" s="9">
        <f>SUMIFS('Economic data'!P:P,'Economic data'!$C:$C,"Discounted",'Economic data'!$B:$B,Case,'Economic data'!$D:$D,$G44)</f>
        <v>4786093.5577645721</v>
      </c>
      <c r="Q44" s="9">
        <f>SUMIFS('Economic data'!Q:Q,'Economic data'!$C:$C,"Discounted",'Economic data'!$B:$B,Case,'Economic data'!$D:$D,$G44)</f>
        <v>5403375.2610571487</v>
      </c>
      <c r="R44" s="9">
        <f>SUMIFS('Economic data'!R:R,'Economic data'!$C:$C,"Discounted",'Economic data'!$B:$B,Case,'Economic data'!$D:$D,$G44)</f>
        <v>5257713.5862050187</v>
      </c>
      <c r="S44" s="9">
        <f>SUMIFS('Economic data'!S:S,'Economic data'!$C:$C,"Discounted",'Economic data'!$B:$B,Case,'Economic data'!$D:$D,$G44)</f>
        <v>5286592.5918574808</v>
      </c>
      <c r="T44" s="9">
        <f>SUMIFS('Economic data'!T:T,'Economic data'!$C:$C,"Discounted",'Economic data'!$B:$B,Case,'Economic data'!$D:$D,$G44)</f>
        <v>6338113.60828532</v>
      </c>
      <c r="U44" s="9">
        <f>SUMIFS('Economic data'!U:U,'Economic data'!$C:$C,"Discounted",'Economic data'!$B:$B,Case,'Economic data'!$D:$D,$G44)</f>
        <v>4763761.149664239</v>
      </c>
      <c r="V44" s="9">
        <f>SUMIFS('Economic data'!V:V,'Economic data'!$C:$C,"Discounted",'Economic data'!$B:$B,Case,'Economic data'!$D:$D,$G44)</f>
        <v>5588674.2395199053</v>
      </c>
      <c r="W44" s="9">
        <f>SUMIFS('Economic data'!W:W,'Economic data'!$C:$C,"Discounted",'Economic data'!$B:$B,Case,'Economic data'!$D:$D,$G44)</f>
        <v>4348135.4248970365</v>
      </c>
      <c r="X44" s="9">
        <f>SUMIFS('Economic data'!X:X,'Economic data'!$C:$C,"Discounted",'Economic data'!$B:$B,Case,'Economic data'!$D:$D,$G44)</f>
        <v>4889886.2727283435</v>
      </c>
      <c r="Y44" s="9">
        <f>SUMIFS('Economic data'!Y:Y,'Economic data'!$C:$C,"Discounted",'Economic data'!$B:$B,Case,'Economic data'!$D:$D,$G44)</f>
        <v>5571659.0594372638</v>
      </c>
      <c r="Z44" s="9">
        <f>SUMIFS('Economic data'!Z:Z,'Economic data'!$C:$C,"Discounted",'Economic data'!$B:$B,Case,'Economic data'!$D:$D,$G44)</f>
        <v>4826460.5159086622</v>
      </c>
      <c r="AA44" s="9">
        <f>SUMIFS('Economic data'!AA:AA,'Economic data'!$C:$C,"Discounted",'Economic data'!$B:$B,Case,'Economic data'!$D:$D,$G44)</f>
        <v>3710618.5268570334</v>
      </c>
      <c r="AB44" s="9">
        <f>SUMIFS('Economic data'!AB:AB,'Economic data'!$C:$C,"Discounted",'Economic data'!$B:$B,Case,'Economic data'!$D:$D,$G44)</f>
        <v>3750279.4503744631</v>
      </c>
      <c r="AC44" s="9">
        <f>SUMIFS('Economic data'!AC:AC,'Economic data'!$C:$C,"Discounted",'Economic data'!$B:$B,Case,'Economic data'!$D:$D,$G44)</f>
        <v>3684252.07726959</v>
      </c>
      <c r="AD44" s="9">
        <f>SUMIFS('Economic data'!AD:AD,'Economic data'!$C:$C,"Discounted",'Economic data'!$B:$B,Case,'Economic data'!$D:$D,$G44)</f>
        <v>3160644.9448084878</v>
      </c>
      <c r="AE44" s="9">
        <f>SUMIFS('Economic data'!AE:AE,'Economic data'!$C:$C,"Discounted",'Economic data'!$B:$B,Case,'Economic data'!$D:$D,$G44)</f>
        <v>3511993.0442832075</v>
      </c>
      <c r="AF44" s="9">
        <f>SUMIFS('Economic data'!AF:AF,'Economic data'!$C:$C,"Discounted",'Economic data'!$B:$B,Case,'Economic data'!$D:$D,$G44)</f>
        <v>3487581.2980389609</v>
      </c>
      <c r="AG44" s="9">
        <f>SUMIFS('Economic data'!AG:AG,'Economic data'!$C:$C,"Discounted",'Economic data'!$B:$B,Case,'Economic data'!$D:$D,$G44)</f>
        <v>2737512.4137455849</v>
      </c>
      <c r="AH44" s="9">
        <f>SUMIFS('Economic data'!AH:AH,'Economic data'!$C:$C,"Discounted",'Economic data'!$B:$B,Case,'Economic data'!$D:$D,$G44)</f>
        <v>1465302.4344268939</v>
      </c>
    </row>
    <row r="45" spans="2:34" ht="10.199999999999999" x14ac:dyDescent="0.35">
      <c r="G45" s="6" t="s">
        <v>9</v>
      </c>
      <c r="H45" s="8" t="s">
        <v>8</v>
      </c>
      <c r="I45" s="9">
        <f>SUMIFS('Economic data'!F:F,'Economic data'!$C:$C,"Discounted",'Economic data'!$B:$B,Case,'Economic data'!$D:$D,$G45)</f>
        <v>195520042.04617268</v>
      </c>
      <c r="K45" s="9">
        <f>SUMIFS('Economic data'!K:K,'Economic data'!$C:$C,"Discounted",'Economic data'!$B:$B,Case,'Economic data'!$D:$D,$G45)</f>
        <v>3890838.9970453852</v>
      </c>
      <c r="L45" s="9">
        <f>SUMIFS('Economic data'!L:L,'Economic data'!$C:$C,"Discounted",'Economic data'!$B:$B,Case,'Economic data'!$D:$D,$G45)</f>
        <v>3636298.1280797957</v>
      </c>
      <c r="M45" s="9">
        <f>SUMIFS('Economic data'!M:M,'Economic data'!$C:$C,"Discounted",'Economic data'!$B:$B,Case,'Economic data'!$D:$D,$G45)</f>
        <v>4119282.5709219757</v>
      </c>
      <c r="N45" s="9">
        <f>SUMIFS('Economic data'!N:N,'Economic data'!$C:$C,"Discounted",'Economic data'!$B:$B,Case,'Economic data'!$D:$D,$G45)</f>
        <v>5437055.078442757</v>
      </c>
      <c r="O45" s="9">
        <f>SUMIFS('Economic data'!O:O,'Economic data'!$C:$C,"Discounted",'Economic data'!$B:$B,Case,'Economic data'!$D:$D,$G45)</f>
        <v>5711011.1510320641</v>
      </c>
      <c r="P45" s="9">
        <f>SUMIFS('Economic data'!P:P,'Economic data'!$C:$C,"Discounted",'Economic data'!$B:$B,Case,'Economic data'!$D:$D,$G45)</f>
        <v>7210684.9599829223</v>
      </c>
      <c r="Q45" s="9">
        <f>SUMIFS('Economic data'!Q:Q,'Economic data'!$C:$C,"Discounted",'Economic data'!$B:$B,Case,'Economic data'!$D:$D,$G45)</f>
        <v>6738957.9065253632</v>
      </c>
      <c r="R45" s="9">
        <f>SUMIFS('Economic data'!R:R,'Economic data'!$C:$C,"Discounted",'Economic data'!$B:$B,Case,'Economic data'!$D:$D,$G45)</f>
        <v>7021603.5650741123</v>
      </c>
      <c r="S45" s="9">
        <f>SUMIFS('Economic data'!S:S,'Economic data'!$C:$C,"Discounted",'Economic data'!$B:$B,Case,'Economic data'!$D:$D,$G45)</f>
        <v>6934872.535710034</v>
      </c>
      <c r="T45" s="9">
        <f>SUMIFS('Economic data'!T:T,'Economic data'!$C:$C,"Discounted",'Economic data'!$B:$B,Case,'Economic data'!$D:$D,$G45)</f>
        <v>6037259.938328973</v>
      </c>
      <c r="U45" s="9">
        <f>SUMIFS('Economic data'!U:U,'Economic data'!$C:$C,"Discounted",'Economic data'!$B:$B,Case,'Economic data'!$D:$D,$G45)</f>
        <v>7988094.4435630003</v>
      </c>
      <c r="V45" s="9">
        <f>SUMIFS('Economic data'!V:V,'Economic data'!$C:$C,"Discounted",'Economic data'!$B:$B,Case,'Economic data'!$D:$D,$G45)</f>
        <v>7464316.9863835266</v>
      </c>
      <c r="W45" s="9">
        <f>SUMIFS('Economic data'!W:W,'Economic data'!$C:$C,"Discounted",'Economic data'!$B:$B,Case,'Economic data'!$D:$D,$G45)</f>
        <v>8915157.6272134092</v>
      </c>
      <c r="X45" s="9">
        <f>SUMIFS('Economic data'!X:X,'Economic data'!$C:$C,"Discounted",'Economic data'!$B:$B,Case,'Economic data'!$D:$D,$G45)</f>
        <v>8564276.8050014637</v>
      </c>
      <c r="Y45" s="9">
        <f>SUMIFS('Economic data'!Y:Y,'Economic data'!$C:$C,"Discounted",'Economic data'!$B:$B,Case,'Economic data'!$D:$D,$G45)</f>
        <v>7746179.5815389603</v>
      </c>
      <c r="Z45" s="9">
        <f>SUMIFS('Economic data'!Z:Z,'Economic data'!$C:$C,"Discounted",'Economic data'!$B:$B,Case,'Economic data'!$D:$D,$G45)</f>
        <v>9531600.0129687376</v>
      </c>
      <c r="AA45" s="9">
        <f>SUMIFS('Economic data'!AA:AA,'Economic data'!$C:$C,"Discounted",'Economic data'!$B:$B,Case,'Economic data'!$D:$D,$G45)</f>
        <v>10129380.145843776</v>
      </c>
      <c r="AB45" s="9">
        <f>SUMIFS('Economic data'!AB:AB,'Economic data'!$C:$C,"Discounted",'Economic data'!$B:$B,Case,'Economic data'!$D:$D,$G45)</f>
        <v>10384456.638561381</v>
      </c>
      <c r="AC45" s="9">
        <f>SUMIFS('Economic data'!AC:AC,'Economic data'!$C:$C,"Discounted",'Economic data'!$B:$B,Case,'Economic data'!$D:$D,$G45)</f>
        <v>10704117.599118579</v>
      </c>
      <c r="AD45" s="9">
        <f>SUMIFS('Economic data'!AD:AD,'Economic data'!$C:$C,"Discounted",'Economic data'!$B:$B,Case,'Economic data'!$D:$D,$G45)</f>
        <v>11152149.009141704</v>
      </c>
      <c r="AE45" s="9">
        <f>SUMIFS('Economic data'!AE:AE,'Economic data'!$C:$C,"Discounted",'Economic data'!$B:$B,Case,'Economic data'!$D:$D,$G45)</f>
        <v>10819627.755413285</v>
      </c>
      <c r="AF45" s="9">
        <f>SUMIFS('Economic data'!AF:AF,'Economic data'!$C:$C,"Discounted",'Economic data'!$B:$B,Case,'Economic data'!$D:$D,$G45)</f>
        <v>10997599.761548817</v>
      </c>
      <c r="AG45" s="9">
        <f>SUMIFS('Economic data'!AG:AG,'Economic data'!$C:$C,"Discounted",'Economic data'!$B:$B,Case,'Economic data'!$D:$D,$G45)</f>
        <v>11936107.928626833</v>
      </c>
      <c r="AH45" s="9">
        <f>SUMIFS('Economic data'!AH:AH,'Economic data'!$C:$C,"Discounted",'Economic data'!$B:$B,Case,'Economic data'!$D:$D,$G45)</f>
        <v>12449112.920105817</v>
      </c>
    </row>
    <row r="46" spans="2:34" ht="10.199999999999999" x14ac:dyDescent="0.35">
      <c r="G46" s="6" t="s">
        <v>10</v>
      </c>
      <c r="H46" s="8" t="s">
        <v>8</v>
      </c>
      <c r="I46" s="9">
        <f>SUMIFS('Economic data'!F:F,'Economic data'!$C:$C,"Discounted",'Economic data'!$B:$B,Case,'Economic data'!$D:$D,$G46)</f>
        <v>141156538.65636963</v>
      </c>
      <c r="K46" s="9">
        <f>SUMIFS('Economic data'!K:K,'Economic data'!$C:$C,"Discounted",'Economic data'!$B:$B,Case,'Economic data'!$D:$D,$G46)</f>
        <v>0</v>
      </c>
      <c r="L46" s="9">
        <f>SUMIFS('Economic data'!L:L,'Economic data'!$C:$C,"Discounted",'Economic data'!$B:$B,Case,'Economic data'!$D:$D,$G46)</f>
        <v>0</v>
      </c>
      <c r="M46" s="9">
        <f>SUMIFS('Economic data'!M:M,'Economic data'!$C:$C,"Discounted",'Economic data'!$B:$B,Case,'Economic data'!$D:$D,$G46)</f>
        <v>0</v>
      </c>
      <c r="N46" s="9">
        <f>SUMIFS('Economic data'!N:N,'Economic data'!$C:$C,"Discounted",'Economic data'!$B:$B,Case,'Economic data'!$D:$D,$G46)</f>
        <v>0</v>
      </c>
      <c r="O46" s="9">
        <f>SUMIFS('Economic data'!O:O,'Economic data'!$C:$C,"Discounted",'Economic data'!$B:$B,Case,'Economic data'!$D:$D,$G46)</f>
        <v>0</v>
      </c>
      <c r="P46" s="9">
        <f>SUMIFS('Economic data'!P:P,'Economic data'!$C:$C,"Discounted",'Economic data'!$B:$B,Case,'Economic data'!$D:$D,$G46)</f>
        <v>3021126.2863488789</v>
      </c>
      <c r="Q46" s="9">
        <f>SUMIFS('Economic data'!Q:Q,'Economic data'!$C:$C,"Discounted",'Economic data'!$B:$B,Case,'Economic data'!$D:$D,$G46)</f>
        <v>6791713.0819387371</v>
      </c>
      <c r="R46" s="9">
        <f>SUMIFS('Economic data'!R:R,'Economic data'!$C:$C,"Discounted",'Economic data'!$B:$B,Case,'Economic data'!$D:$D,$G46)</f>
        <v>34429370.924473763</v>
      </c>
      <c r="S46" s="9">
        <f>SUMIFS('Economic data'!S:S,'Economic data'!$C:$C,"Discounted",'Economic data'!$B:$B,Case,'Economic data'!$D:$D,$G46)</f>
        <v>23487642.074987929</v>
      </c>
      <c r="T46" s="9">
        <f>SUMIFS('Economic data'!T:T,'Economic data'!$C:$C,"Discounted",'Economic data'!$B:$B,Case,'Economic data'!$D:$D,$G46)</f>
        <v>18340657.089682493</v>
      </c>
      <c r="U46" s="9">
        <f>SUMIFS('Economic data'!U:U,'Economic data'!$C:$C,"Discounted",'Economic data'!$B:$B,Case,'Economic data'!$D:$D,$G46)</f>
        <v>14782535.515766777</v>
      </c>
      <c r="V46" s="9">
        <f>SUMIFS('Economic data'!V:V,'Economic data'!$C:$C,"Discounted",'Economic data'!$B:$B,Case,'Economic data'!$D:$D,$G46)</f>
        <v>9710441.6304275375</v>
      </c>
      <c r="W46" s="9">
        <f>SUMIFS('Economic data'!W:W,'Economic data'!$C:$C,"Discounted",'Economic data'!$B:$B,Case,'Economic data'!$D:$D,$G46)</f>
        <v>11215659.210049883</v>
      </c>
      <c r="X46" s="9">
        <f>SUMIFS('Economic data'!X:X,'Economic data'!$C:$C,"Discounted",'Economic data'!$B:$B,Case,'Economic data'!$D:$D,$G46)</f>
        <v>7184600.828558241</v>
      </c>
      <c r="Y46" s="9">
        <f>SUMIFS('Economic data'!Y:Y,'Economic data'!$C:$C,"Discounted",'Economic data'!$B:$B,Case,'Economic data'!$D:$D,$G46)</f>
        <v>5301139.9007823672</v>
      </c>
      <c r="Z46" s="9">
        <f>SUMIFS('Economic data'!Z:Z,'Economic data'!$C:$C,"Discounted",'Economic data'!$B:$B,Case,'Economic data'!$D:$D,$G46)</f>
        <v>3741018.8044538992</v>
      </c>
      <c r="AA46" s="9">
        <f>SUMIFS('Economic data'!AA:AA,'Economic data'!$C:$C,"Discounted",'Economic data'!$B:$B,Case,'Economic data'!$D:$D,$G46)</f>
        <v>3150638.2182622533</v>
      </c>
      <c r="AB46" s="9">
        <f>SUMIFS('Economic data'!AB:AB,'Economic data'!$C:$C,"Discounted",'Economic data'!$B:$B,Case,'Economic data'!$D:$D,$G46)</f>
        <v>-0.8513533920359847</v>
      </c>
      <c r="AC46" s="9">
        <f>SUMIFS('Economic data'!AC:AC,'Economic data'!$C:$C,"Discounted",'Economic data'!$B:$B,Case,'Economic data'!$D:$D,$G46)</f>
        <v>-0.79565737573456519</v>
      </c>
      <c r="AD46" s="9">
        <f>SUMIFS('Economic data'!AD:AD,'Economic data'!$C:$C,"Discounted",'Economic data'!$B:$B,Case,'Economic data'!$D:$D,$G46)</f>
        <v>-0.74360502405099549</v>
      </c>
      <c r="AE46" s="9">
        <f>SUMIFS('Economic data'!AE:AE,'Economic data'!$C:$C,"Discounted",'Economic data'!$B:$B,Case,'Economic data'!$D:$D,$G46)</f>
        <v>-0.69495796640279961</v>
      </c>
      <c r="AF46" s="9">
        <f>SUMIFS('Economic data'!AF:AF,'Economic data'!$C:$C,"Discounted",'Economic data'!$B:$B,Case,'Economic data'!$D:$D,$G46)</f>
        <v>-0.64949342654467246</v>
      </c>
      <c r="AG46" s="9">
        <f>SUMIFS('Economic data'!AG:AG,'Economic data'!$C:$C,"Discounted",'Economic data'!$B:$B,Case,'Economic data'!$D:$D,$G46)</f>
        <v>-0.60700320237819849</v>
      </c>
      <c r="AH46" s="9">
        <f>SUMIFS('Economic data'!AH:AH,'Economic data'!$C:$C,"Discounted",'Economic data'!$B:$B,Case,'Economic data'!$D:$D,$G46)</f>
        <v>-0.56729271250298918</v>
      </c>
    </row>
    <row r="47" spans="2:34" ht="10.199999999999999" x14ac:dyDescent="0.35">
      <c r="G47" s="6" t="s">
        <v>11</v>
      </c>
      <c r="H47" s="8" t="s">
        <v>8</v>
      </c>
      <c r="I47" s="9">
        <f>SUMIFS('Economic data'!F:F,'Economic data'!$C:$C,"Discounted",'Economic data'!$B:$B,Case,'Economic data'!$D:$D,$G47)</f>
        <v>-1032109003.8871725</v>
      </c>
      <c r="K47" s="9">
        <f>SUMIFS('Economic data'!K:K,'Economic data'!$C:$C,"Discounted",'Economic data'!$B:$B,Case,'Economic data'!$D:$D,$G47)</f>
        <v>0</v>
      </c>
      <c r="L47" s="9">
        <f>SUMIFS('Economic data'!L:L,'Economic data'!$C:$C,"Discounted",'Economic data'!$B:$B,Case,'Economic data'!$D:$D,$G47)</f>
        <v>47135386.936425246</v>
      </c>
      <c r="M47" s="9">
        <f>SUMIFS('Economic data'!M:M,'Economic data'!$C:$C,"Discounted",'Economic data'!$B:$B,Case,'Economic data'!$D:$D,$G47)</f>
        <v>1514997055.9709442</v>
      </c>
      <c r="N47" s="9">
        <f>SUMIFS('Economic data'!N:N,'Economic data'!$C:$C,"Discounted",'Economic data'!$B:$B,Case,'Economic data'!$D:$D,$G47)</f>
        <v>214562531.07468888</v>
      </c>
      <c r="O47" s="9">
        <f>SUMIFS('Economic data'!O:O,'Economic data'!$C:$C,"Discounted",'Economic data'!$B:$B,Case,'Economic data'!$D:$D,$G47)</f>
        <v>-1053751513.6461154</v>
      </c>
      <c r="P47" s="9">
        <f>SUMIFS('Economic data'!P:P,'Economic data'!$C:$C,"Discounted",'Economic data'!$B:$B,Case,'Economic data'!$D:$D,$G47)</f>
        <v>114644970.78508264</v>
      </c>
      <c r="Q47" s="9">
        <f>SUMIFS('Economic data'!Q:Q,'Economic data'!$C:$C,"Discounted",'Economic data'!$B:$B,Case,'Economic data'!$D:$D,$G47)</f>
        <v>-89994545.388803601</v>
      </c>
      <c r="R47" s="9">
        <f>SUMIFS('Economic data'!R:R,'Economic data'!$C:$C,"Discounted",'Economic data'!$B:$B,Case,'Economic data'!$D:$D,$G47)</f>
        <v>-313464441.4273594</v>
      </c>
      <c r="S47" s="9">
        <f>SUMIFS('Economic data'!S:S,'Economic data'!$C:$C,"Discounted",'Economic data'!$B:$B,Case,'Economic data'!$D:$D,$G47)</f>
        <v>-239452872.16917539</v>
      </c>
      <c r="T47" s="9">
        <f>SUMIFS('Economic data'!T:T,'Economic data'!$C:$C,"Discounted",'Economic data'!$B:$B,Case,'Economic data'!$D:$D,$G47)</f>
        <v>216021759.49811053</v>
      </c>
      <c r="U47" s="9">
        <f>SUMIFS('Economic data'!U:U,'Economic data'!$C:$C,"Discounted",'Economic data'!$B:$B,Case,'Economic data'!$D:$D,$G47)</f>
        <v>-101805260.26618974</v>
      </c>
      <c r="V47" s="9">
        <f>SUMIFS('Economic data'!V:V,'Economic data'!$C:$C,"Discounted",'Economic data'!$B:$B,Case,'Economic data'!$D:$D,$G47)</f>
        <v>70625549.912019864</v>
      </c>
      <c r="W47" s="9">
        <f>SUMIFS('Economic data'!W:W,'Economic data'!$C:$C,"Discounted",'Economic data'!$B:$B,Case,'Economic data'!$D:$D,$G47)</f>
        <v>16687714.518119713</v>
      </c>
      <c r="X47" s="9">
        <f>SUMIFS('Economic data'!X:X,'Economic data'!$C:$C,"Discounted",'Economic data'!$B:$B,Case,'Economic data'!$D:$D,$G47)</f>
        <v>-101078563.85283528</v>
      </c>
      <c r="Y47" s="9">
        <f>SUMIFS('Economic data'!Y:Y,'Economic data'!$C:$C,"Discounted",'Economic data'!$B:$B,Case,'Economic data'!$D:$D,$G47)</f>
        <v>-486819622.08477527</v>
      </c>
      <c r="Z47" s="9">
        <f>SUMIFS('Economic data'!Z:Z,'Economic data'!$C:$C,"Discounted",'Economic data'!$B:$B,Case,'Economic data'!$D:$D,$G47)</f>
        <v>-323682406.60602778</v>
      </c>
      <c r="AA47" s="9">
        <f>SUMIFS('Economic data'!AA:AA,'Economic data'!$C:$C,"Discounted",'Economic data'!$B:$B,Case,'Economic data'!$D:$D,$G47)</f>
        <v>-342054371.36668819</v>
      </c>
      <c r="AB47" s="9">
        <f>SUMIFS('Economic data'!AB:AB,'Economic data'!$C:$C,"Discounted",'Economic data'!$B:$B,Case,'Economic data'!$D:$D,$G47)</f>
        <v>282894984.66478491</v>
      </c>
      <c r="AC47" s="9">
        <f>SUMIFS('Economic data'!AC:AC,'Economic data'!$C:$C,"Discounted",'Economic data'!$B:$B,Case,'Economic data'!$D:$D,$G47)</f>
        <v>115405362.11047092</v>
      </c>
      <c r="AD47" s="9">
        <f>SUMIFS('Economic data'!AD:AD,'Economic data'!$C:$C,"Discounted",'Economic data'!$B:$B,Case,'Economic data'!$D:$D,$G47)</f>
        <v>275715790.99746299</v>
      </c>
      <c r="AE47" s="9">
        <f>SUMIFS('Economic data'!AE:AE,'Economic data'!$C:$C,"Discounted",'Economic data'!$B:$B,Case,'Economic data'!$D:$D,$G47)</f>
        <v>-441490782.35502321</v>
      </c>
      <c r="AF47" s="9">
        <f>SUMIFS('Economic data'!AF:AF,'Economic data'!$C:$C,"Discounted",'Economic data'!$B:$B,Case,'Economic data'!$D:$D,$G47)</f>
        <v>-213660998.19841617</v>
      </c>
      <c r="AG47" s="9">
        <f>SUMIFS('Economic data'!AG:AG,'Economic data'!$C:$C,"Discounted",'Economic data'!$B:$B,Case,'Economic data'!$D:$D,$G47)</f>
        <v>-90977626.325540513</v>
      </c>
      <c r="AH47" s="9">
        <f>SUMIFS('Economic data'!AH:AH,'Economic data'!$C:$C,"Discounted",'Economic data'!$B:$B,Case,'Economic data'!$D:$D,$G47)</f>
        <v>-102567106.66833209</v>
      </c>
    </row>
    <row r="48" spans="2:34" ht="10.199999999999999" x14ac:dyDescent="0.35">
      <c r="G48" s="6" t="s">
        <v>12</v>
      </c>
      <c r="H48" s="8" t="s">
        <v>8</v>
      </c>
      <c r="I48" s="9">
        <f>SUMIFS('Economic data'!F:F,'Economic data'!$C:$C,"Discounted",'Economic data'!$B:$B,Case,'Economic data'!$D:$D,$G48)</f>
        <v>8180354.2959220987</v>
      </c>
      <c r="K48" s="9">
        <f>SUMIFS('Economic data'!K:K,'Economic data'!$C:$C,"Discounted",'Economic data'!$B:$B,Case,'Economic data'!$D:$D,$G48)</f>
        <v>-437613.61036001617</v>
      </c>
      <c r="L48" s="9">
        <f>SUMIFS('Economic data'!L:L,'Economic data'!$C:$C,"Discounted",'Economic data'!$B:$B,Case,'Economic data'!$D:$D,$G48)</f>
        <v>344391.34094995511</v>
      </c>
      <c r="M48" s="9">
        <f>SUMIFS('Economic data'!M:M,'Economic data'!$C:$C,"Discounted",'Economic data'!$B:$B,Case,'Economic data'!$D:$D,$G48)</f>
        <v>13125270.501209773</v>
      </c>
      <c r="N48" s="9">
        <f>SUMIFS('Economic data'!N:N,'Economic data'!$C:$C,"Discounted",'Economic data'!$B:$B,Case,'Economic data'!$D:$D,$G48)</f>
        <v>20114365.844502568</v>
      </c>
      <c r="O48" s="9">
        <f>SUMIFS('Economic data'!O:O,'Economic data'!$C:$C,"Discounted",'Economic data'!$B:$B,Case,'Economic data'!$D:$D,$G48)</f>
        <v>9479357.1028934885</v>
      </c>
      <c r="P48" s="9">
        <f>SUMIFS('Economic data'!P:P,'Economic data'!$C:$C,"Discounted",'Economic data'!$B:$B,Case,'Economic data'!$D:$D,$G48)</f>
        <v>9927404.1051719878</v>
      </c>
      <c r="Q48" s="9">
        <f>SUMIFS('Economic data'!Q:Q,'Economic data'!$C:$C,"Discounted",'Economic data'!$B:$B,Case,'Economic data'!$D:$D,$G48)</f>
        <v>8112170.22638743</v>
      </c>
      <c r="R48" s="9">
        <f>SUMIFS('Economic data'!R:R,'Economic data'!$C:$C,"Discounted",'Economic data'!$B:$B,Case,'Economic data'!$D:$D,$G48)</f>
        <v>4166769.7045940314</v>
      </c>
      <c r="S48" s="9">
        <f>SUMIFS('Economic data'!S:S,'Economic data'!$C:$C,"Discounted",'Economic data'!$B:$B,Case,'Economic data'!$D:$D,$G48)</f>
        <v>1284679.7695386969</v>
      </c>
      <c r="T48" s="9">
        <f>SUMIFS('Economic data'!T:T,'Economic data'!$C:$C,"Discounted",'Economic data'!$B:$B,Case,'Economic data'!$D:$D,$G48)</f>
        <v>3209886.3184707388</v>
      </c>
      <c r="U48" s="9">
        <f>SUMIFS('Economic data'!U:U,'Economic data'!$C:$C,"Discounted",'Economic data'!$B:$B,Case,'Economic data'!$D:$D,$G48)</f>
        <v>-354288.01517504075</v>
      </c>
      <c r="V48" s="9">
        <f>SUMIFS('Economic data'!V:V,'Economic data'!$C:$C,"Discounted",'Economic data'!$B:$B,Case,'Economic data'!$D:$D,$G48)</f>
        <v>449839.1415717015</v>
      </c>
      <c r="W48" s="9">
        <f>SUMIFS('Economic data'!W:W,'Economic data'!$C:$C,"Discounted",'Economic data'!$B:$B,Case,'Economic data'!$D:$D,$G48)</f>
        <v>429491.6279235321</v>
      </c>
      <c r="X48" s="9">
        <f>SUMIFS('Economic data'!X:X,'Economic data'!$C:$C,"Discounted",'Economic data'!$B:$B,Case,'Economic data'!$D:$D,$G48)</f>
        <v>714088.42688594235</v>
      </c>
      <c r="Y48" s="9">
        <f>SUMIFS('Economic data'!Y:Y,'Economic data'!$C:$C,"Discounted",'Economic data'!$B:$B,Case,'Economic data'!$D:$D,$G48)</f>
        <v>-3065932.3230210771</v>
      </c>
      <c r="Z48" s="9">
        <f>SUMIFS('Economic data'!Z:Z,'Economic data'!$C:$C,"Discounted",'Economic data'!$B:$B,Case,'Economic data'!$D:$D,$G48)</f>
        <v>-4830314.7358966153</v>
      </c>
      <c r="AA48" s="9">
        <f>SUMIFS('Economic data'!AA:AA,'Economic data'!$C:$C,"Discounted",'Economic data'!$B:$B,Case,'Economic data'!$D:$D,$G48)</f>
        <v>-8785588.1681029201</v>
      </c>
      <c r="AB48" s="9">
        <f>SUMIFS('Economic data'!AB:AB,'Economic data'!$C:$C,"Discounted",'Economic data'!$B:$B,Case,'Economic data'!$D:$D,$G48)</f>
        <v>-3381924.6091332384</v>
      </c>
      <c r="AC48" s="9">
        <f>SUMIFS('Economic data'!AC:AC,'Economic data'!$C:$C,"Discounted",'Economic data'!$B:$B,Case,'Economic data'!$D:$D,$G48)</f>
        <v>-2038349.7483439846</v>
      </c>
      <c r="AD48" s="9">
        <f>SUMIFS('Economic data'!AD:AD,'Economic data'!$C:$C,"Discounted",'Economic data'!$B:$B,Case,'Economic data'!$D:$D,$G48)</f>
        <v>1791782.0112890808</v>
      </c>
      <c r="AE48" s="9">
        <f>SUMIFS('Economic data'!AE:AE,'Economic data'!$C:$C,"Discounted",'Economic data'!$B:$B,Case,'Economic data'!$D:$D,$G48)</f>
        <v>-6433088.522620582</v>
      </c>
      <c r="AF48" s="9">
        <f>SUMIFS('Economic data'!AF:AF,'Economic data'!$C:$C,"Discounted",'Economic data'!$B:$B,Case,'Economic data'!$D:$D,$G48)</f>
        <v>-9942650.9049167242</v>
      </c>
      <c r="AG48" s="9">
        <f>SUMIFS('Economic data'!AG:AG,'Economic data'!$C:$C,"Discounted",'Economic data'!$B:$B,Case,'Economic data'!$D:$D,$G48)</f>
        <v>-12364146.9361095</v>
      </c>
      <c r="AH48" s="9">
        <f>SUMIFS('Economic data'!AH:AH,'Economic data'!$C:$C,"Discounted",'Economic data'!$B:$B,Case,'Economic data'!$D:$D,$G48)</f>
        <v>-13335244.25178712</v>
      </c>
    </row>
    <row r="49" spans="6:34" ht="10.199999999999999" x14ac:dyDescent="0.35">
      <c r="G49" s="6" t="s">
        <v>13</v>
      </c>
      <c r="H49" s="8" t="s">
        <v>8</v>
      </c>
      <c r="I49" s="9">
        <f>SUMIFS('Economic data'!F:F,'Economic data'!$C:$C,"Discounted",'Economic data'!$B:$B,Case,'Economic data'!$D:$D,$G49)</f>
        <v>2382305581.428153</v>
      </c>
      <c r="K49" s="9">
        <f>SUMIFS('Economic data'!K:K,'Economic data'!$C:$C,"Discounted",'Economic data'!$B:$B,Case,'Economic data'!$D:$D,$G49)</f>
        <v>1755789.0220658414</v>
      </c>
      <c r="L49" s="9">
        <f>SUMIFS('Economic data'!L:L,'Economic data'!$C:$C,"Discounted",'Economic data'!$B:$B,Case,'Economic data'!$D:$D,$G49)</f>
        <v>1299577.5330470449</v>
      </c>
      <c r="M49" s="9">
        <f>SUMIFS('Economic data'!M:M,'Economic data'!$C:$C,"Discounted",'Economic data'!$B:$B,Case,'Economic data'!$D:$D,$G49)</f>
        <v>-136857076.82140234</v>
      </c>
      <c r="N49" s="9">
        <f>SUMIFS('Economic data'!N:N,'Economic data'!$C:$C,"Discounted",'Economic data'!$B:$B,Case,'Economic data'!$D:$D,$G49)</f>
        <v>180672.8839640927</v>
      </c>
      <c r="O49" s="9">
        <f>SUMIFS('Economic data'!O:O,'Economic data'!$C:$C,"Discounted",'Economic data'!$B:$B,Case,'Economic data'!$D:$D,$G49)</f>
        <v>104936536.14858358</v>
      </c>
      <c r="P49" s="9">
        <f>SUMIFS('Economic data'!P:P,'Economic data'!$C:$C,"Discounted",'Economic data'!$B:$B,Case,'Economic data'!$D:$D,$G49)</f>
        <v>46251485.596522294</v>
      </c>
      <c r="Q49" s="9">
        <f>SUMIFS('Economic data'!Q:Q,'Economic data'!$C:$C,"Discounted",'Economic data'!$B:$B,Case,'Economic data'!$D:$D,$G49)</f>
        <v>33809849.537412949</v>
      </c>
      <c r="R49" s="9">
        <f>SUMIFS('Economic data'!R:R,'Economic data'!$C:$C,"Discounted",'Economic data'!$B:$B,Case,'Economic data'!$D:$D,$G49)</f>
        <v>54752350.022741757</v>
      </c>
      <c r="S49" s="9">
        <f>SUMIFS('Economic data'!S:S,'Economic data'!$C:$C,"Discounted",'Economic data'!$B:$B,Case,'Economic data'!$D:$D,$G49)</f>
        <v>76214618.895680666</v>
      </c>
      <c r="T49" s="9">
        <f>SUMIFS('Economic data'!T:T,'Economic data'!$C:$C,"Discounted",'Economic data'!$B:$B,Case,'Economic data'!$D:$D,$G49)</f>
        <v>55258736.318013117</v>
      </c>
      <c r="U49" s="9">
        <f>SUMIFS('Economic data'!U:U,'Economic data'!$C:$C,"Discounted",'Economic data'!$B:$B,Case,'Economic data'!$D:$D,$G49)</f>
        <v>55785549.959108353</v>
      </c>
      <c r="V49" s="9">
        <f>SUMIFS('Economic data'!V:V,'Economic data'!$C:$C,"Discounted",'Economic data'!$B:$B,Case,'Economic data'!$D:$D,$G49)</f>
        <v>65093830.645680577</v>
      </c>
      <c r="W49" s="9">
        <f>SUMIFS('Economic data'!W:W,'Economic data'!$C:$C,"Discounted",'Economic data'!$B:$B,Case,'Economic data'!$D:$D,$G49)</f>
        <v>86163877.835812762</v>
      </c>
      <c r="X49" s="9">
        <f>SUMIFS('Economic data'!X:X,'Economic data'!$C:$C,"Discounted",'Economic data'!$B:$B,Case,'Economic data'!$D:$D,$G49)</f>
        <v>108266291.70993686</v>
      </c>
      <c r="Y49" s="9">
        <f>SUMIFS('Economic data'!Y:Y,'Economic data'!$C:$C,"Discounted",'Economic data'!$B:$B,Case,'Economic data'!$D:$D,$G49)</f>
        <v>141054511.38069049</v>
      </c>
      <c r="Z49" s="9">
        <f>SUMIFS('Economic data'!Z:Z,'Economic data'!$C:$C,"Discounted",'Economic data'!$B:$B,Case,'Economic data'!$D:$D,$G49)</f>
        <v>172905020.07285488</v>
      </c>
      <c r="AA49" s="9">
        <f>SUMIFS('Economic data'!AA:AA,'Economic data'!$C:$C,"Discounted",'Economic data'!$B:$B,Case,'Economic data'!$D:$D,$G49)</f>
        <v>188539178.87455624</v>
      </c>
      <c r="AB49" s="9">
        <f>SUMIFS('Economic data'!AB:AB,'Economic data'!$C:$C,"Discounted",'Economic data'!$B:$B,Case,'Economic data'!$D:$D,$G49)</f>
        <v>179815408.80474609</v>
      </c>
      <c r="AC49" s="9">
        <f>SUMIFS('Economic data'!AC:AC,'Economic data'!$C:$C,"Discounted",'Economic data'!$B:$B,Case,'Economic data'!$D:$D,$G49)</f>
        <v>167387286.90516856</v>
      </c>
      <c r="AD49" s="9">
        <f>SUMIFS('Economic data'!AD:AD,'Economic data'!$C:$C,"Discounted",'Economic data'!$B:$B,Case,'Economic data'!$D:$D,$G49)</f>
        <v>156880532.16155133</v>
      </c>
      <c r="AE49" s="9">
        <f>SUMIFS('Economic data'!AE:AE,'Economic data'!$C:$C,"Discounted",'Economic data'!$B:$B,Case,'Economic data'!$D:$D,$G49)</f>
        <v>187564297.86366126</v>
      </c>
      <c r="AF49" s="9">
        <f>SUMIFS('Economic data'!AF:AF,'Economic data'!$C:$C,"Discounted",'Economic data'!$B:$B,Case,'Economic data'!$D:$D,$G49)</f>
        <v>206048551.77115759</v>
      </c>
      <c r="AG49" s="9">
        <f>SUMIFS('Economic data'!AG:AG,'Economic data'!$C:$C,"Discounted",'Economic data'!$B:$B,Case,'Economic data'!$D:$D,$G49)</f>
        <v>214125222.02610123</v>
      </c>
      <c r="AH49" s="9">
        <f>SUMIFS('Economic data'!AH:AH,'Economic data'!$C:$C,"Discounted",'Economic data'!$B:$B,Case,'Economic data'!$D:$D,$G49)</f>
        <v>215073482.28049797</v>
      </c>
    </row>
    <row r="50" spans="6:34" ht="10.199999999999999" x14ac:dyDescent="0.35">
      <c r="G50" s="6" t="s">
        <v>14</v>
      </c>
      <c r="H50" s="8" t="s">
        <v>8</v>
      </c>
      <c r="I50" s="9">
        <f>SUMIFS('Economic data'!F:F,'Economic data'!$C:$C,"Discounted",'Economic data'!$B:$B,Case,'Economic data'!$D:$D,$G50)</f>
        <v>484121433.10525191</v>
      </c>
      <c r="K50" s="9">
        <f>SUMIFS('Economic data'!K:K,'Economic data'!$C:$C,"Discounted",'Economic data'!$B:$B,Case,'Economic data'!$D:$D,$G50)</f>
        <v>-4.408182482878678E-7</v>
      </c>
      <c r="L50" s="9">
        <f>SUMIFS('Economic data'!L:L,'Economic data'!$C:$C,"Discounted",'Economic data'!$B:$B,Case,'Economic data'!$D:$D,$G50)</f>
        <v>4.0589728093193099E-7</v>
      </c>
      <c r="M50" s="9">
        <f>SUMIFS('Economic data'!M:M,'Economic data'!$C:$C,"Discounted",'Economic data'!$B:$B,Case,'Economic data'!$D:$D,$G50)</f>
        <v>-4197425.6248760605</v>
      </c>
      <c r="N50" s="9">
        <f>SUMIFS('Economic data'!N:N,'Economic data'!$C:$C,"Discounted",'Economic data'!$B:$B,Case,'Economic data'!$D:$D,$G50)</f>
        <v>-2023184.4136454635</v>
      </c>
      <c r="O50" s="9">
        <f>SUMIFS('Economic data'!O:O,'Economic data'!$C:$C,"Discounted",'Economic data'!$B:$B,Case,'Economic data'!$D:$D,$G50)</f>
        <v>5349503.7780772289</v>
      </c>
      <c r="P50" s="9">
        <f>SUMIFS('Economic data'!P:P,'Economic data'!$C:$C,"Discounted",'Economic data'!$B:$B,Case,'Economic data'!$D:$D,$G50)</f>
        <v>2291320.7565283761</v>
      </c>
      <c r="Q50" s="9">
        <f>SUMIFS('Economic data'!Q:Q,'Economic data'!$C:$C,"Discounted",'Economic data'!$B:$B,Case,'Economic data'!$D:$D,$G50)</f>
        <v>83522.832584735748</v>
      </c>
      <c r="R50" s="9">
        <f>SUMIFS('Economic data'!R:R,'Economic data'!$C:$C,"Discounted",'Economic data'!$B:$B,Case,'Economic data'!$D:$D,$G50)</f>
        <v>2629043.5362149319</v>
      </c>
      <c r="S50" s="9">
        <f>SUMIFS('Economic data'!S:S,'Economic data'!$C:$C,"Discounted",'Economic data'!$B:$B,Case,'Economic data'!$D:$D,$G50)</f>
        <v>2816020.7654618113</v>
      </c>
      <c r="T50" s="9">
        <f>SUMIFS('Economic data'!T:T,'Economic data'!$C:$C,"Discounted",'Economic data'!$B:$B,Case,'Economic data'!$D:$D,$G50)</f>
        <v>4932094.0759914313</v>
      </c>
      <c r="U50" s="9">
        <f>SUMIFS('Economic data'!U:U,'Economic data'!$C:$C,"Discounted",'Economic data'!$B:$B,Case,'Economic data'!$D:$D,$G50)</f>
        <v>6834207.9524584059</v>
      </c>
      <c r="V50" s="9">
        <f>SUMIFS('Economic data'!V:V,'Economic data'!$C:$C,"Discounted",'Economic data'!$B:$B,Case,'Economic data'!$D:$D,$G50)</f>
        <v>10126700.954469429</v>
      </c>
      <c r="W50" s="9">
        <f>SUMIFS('Economic data'!W:W,'Economic data'!$C:$C,"Discounted",'Economic data'!$B:$B,Case,'Economic data'!$D:$D,$G50)</f>
        <v>19135223.547275137</v>
      </c>
      <c r="X50" s="9">
        <f>SUMIFS('Economic data'!X:X,'Economic data'!$C:$C,"Discounted",'Economic data'!$B:$B,Case,'Economic data'!$D:$D,$G50)</f>
        <v>19521941.90834415</v>
      </c>
      <c r="Y50" s="9">
        <f>SUMIFS('Economic data'!Y:Y,'Economic data'!$C:$C,"Discounted",'Economic data'!$B:$B,Case,'Economic data'!$D:$D,$G50)</f>
        <v>23519645.029351465</v>
      </c>
      <c r="Z50" s="9">
        <f>SUMIFS('Economic data'!Z:Z,'Economic data'!$C:$C,"Discounted",'Economic data'!$B:$B,Case,'Economic data'!$D:$D,$G50)</f>
        <v>42350745.313756473</v>
      </c>
      <c r="AA50" s="9">
        <f>SUMIFS('Economic data'!AA:AA,'Economic data'!$C:$C,"Discounted",'Economic data'!$B:$B,Case,'Economic data'!$D:$D,$G50)</f>
        <v>42709221.625440411</v>
      </c>
      <c r="AB50" s="9">
        <f>SUMIFS('Economic data'!AB:AB,'Economic data'!$C:$C,"Discounted",'Economic data'!$B:$B,Case,'Economic data'!$D:$D,$G50)</f>
        <v>38233084.758827694</v>
      </c>
      <c r="AC50" s="9">
        <f>SUMIFS('Economic data'!AC:AC,'Economic data'!$C:$C,"Discounted",'Economic data'!$B:$B,Case,'Economic data'!$D:$D,$G50)</f>
        <v>35140681.086371556</v>
      </c>
      <c r="AD50" s="9">
        <f>SUMIFS('Economic data'!AD:AD,'Economic data'!$C:$C,"Discounted",'Economic data'!$B:$B,Case,'Economic data'!$D:$D,$G50)</f>
        <v>30274697.982571281</v>
      </c>
      <c r="AE50" s="9">
        <f>SUMIFS('Economic data'!AE:AE,'Economic data'!$C:$C,"Discounted",'Economic data'!$B:$B,Case,'Economic data'!$D:$D,$G50)</f>
        <v>46439361.046440862</v>
      </c>
      <c r="AF50" s="9">
        <f>SUMIFS('Economic data'!AF:AF,'Economic data'!$C:$C,"Discounted",'Economic data'!$B:$B,Case,'Economic data'!$D:$D,$G50)</f>
        <v>51810095.072773509</v>
      </c>
      <c r="AG50" s="9">
        <f>SUMIFS('Economic data'!AG:AG,'Economic data'!$C:$C,"Discounted",'Economic data'!$B:$B,Case,'Economic data'!$D:$D,$G50)</f>
        <v>52374255.898817047</v>
      </c>
      <c r="AH50" s="9">
        <f>SUMIFS('Economic data'!AH:AH,'Economic data'!$C:$C,"Discounted",'Economic data'!$B:$B,Case,'Economic data'!$D:$D,$G50)</f>
        <v>53770675.222017504</v>
      </c>
    </row>
    <row r="51" spans="6:34" ht="10.199999999999999" x14ac:dyDescent="0.35">
      <c r="G51" s="6" t="s">
        <v>15</v>
      </c>
      <c r="H51" s="8" t="s">
        <v>8</v>
      </c>
      <c r="I51" s="9">
        <f>SUMIFS('Economic data'!F:F,'Economic data'!$C:$C,"Discounted",'Economic data'!$B:$B,Case,'Economic data'!$D:$D,$G51)</f>
        <v>2553975354.4920282</v>
      </c>
      <c r="K51" s="9">
        <f>SUMIFS('Economic data'!K:K,'Economic data'!$C:$C,"Discounted",'Economic data'!$B:$B,Case,'Economic data'!$D:$D,$G51)</f>
        <v>-103744.61947743641</v>
      </c>
      <c r="L51" s="9">
        <f>SUMIFS('Economic data'!L:L,'Economic data'!$C:$C,"Discounted",'Economic data'!$B:$B,Case,'Economic data'!$D:$D,$G51)</f>
        <v>261722.13321165729</v>
      </c>
      <c r="M51" s="9">
        <f>SUMIFS('Economic data'!M:M,'Economic data'!$C:$C,"Discounted",'Economic data'!$B:$B,Case,'Economic data'!$D:$D,$G51)</f>
        <v>-94234202.50215964</v>
      </c>
      <c r="N51" s="9">
        <f>SUMIFS('Economic data'!N:N,'Economic data'!$C:$C,"Discounted",'Economic data'!$B:$B,Case,'Economic data'!$D:$D,$G51)</f>
        <v>-905999.61350384622</v>
      </c>
      <c r="O51" s="9">
        <f>SUMIFS('Economic data'!O:O,'Economic data'!$C:$C,"Discounted",'Economic data'!$B:$B,Case,'Economic data'!$D:$D,$G51)</f>
        <v>47403121.71473369</v>
      </c>
      <c r="P51" s="9">
        <f>SUMIFS('Economic data'!P:P,'Economic data'!$C:$C,"Discounted",'Economic data'!$B:$B,Case,'Economic data'!$D:$D,$G51)</f>
        <v>19461346.416563857</v>
      </c>
      <c r="Q51" s="9">
        <f>SUMIFS('Economic data'!Q:Q,'Economic data'!$C:$C,"Discounted",'Economic data'!$B:$B,Case,'Economic data'!$D:$D,$G51)</f>
        <v>34896219.586188577</v>
      </c>
      <c r="R51" s="9">
        <f>SUMIFS('Economic data'!R:R,'Economic data'!$C:$C,"Discounted",'Economic data'!$B:$B,Case,'Economic data'!$D:$D,$G51)</f>
        <v>34283239.035426416</v>
      </c>
      <c r="S51" s="9">
        <f>SUMIFS('Economic data'!S:S,'Economic data'!$C:$C,"Discounted",'Economic data'!$B:$B,Case,'Economic data'!$D:$D,$G51)</f>
        <v>61833965.70976495</v>
      </c>
      <c r="T51" s="9">
        <f>SUMIFS('Economic data'!T:T,'Economic data'!$C:$C,"Discounted",'Economic data'!$B:$B,Case,'Economic data'!$D:$D,$G51)</f>
        <v>42925002.437258512</v>
      </c>
      <c r="U51" s="9">
        <f>SUMIFS('Economic data'!U:U,'Economic data'!$C:$C,"Discounted",'Economic data'!$B:$B,Case,'Economic data'!$D:$D,$G51)</f>
        <v>57977018.72328826</v>
      </c>
      <c r="V51" s="9">
        <f>SUMIFS('Economic data'!V:V,'Economic data'!$C:$C,"Discounted",'Economic data'!$B:$B,Case,'Economic data'!$D:$D,$G51)</f>
        <v>60030376.789742656</v>
      </c>
      <c r="W51" s="9">
        <f>SUMIFS('Economic data'!W:W,'Economic data'!$C:$C,"Discounted",'Economic data'!$B:$B,Case,'Economic data'!$D:$D,$G51)</f>
        <v>78505157.614985317</v>
      </c>
      <c r="X51" s="9">
        <f>SUMIFS('Economic data'!X:X,'Economic data'!$C:$C,"Discounted",'Economic data'!$B:$B,Case,'Economic data'!$D:$D,$G51)</f>
        <v>91927970.813204795</v>
      </c>
      <c r="Y51" s="9">
        <f>SUMIFS('Economic data'!Y:Y,'Economic data'!$C:$C,"Discounted",'Economic data'!$B:$B,Case,'Economic data'!$D:$D,$G51)</f>
        <v>124961922.77298249</v>
      </c>
      <c r="Z51" s="9">
        <f>SUMIFS('Economic data'!Z:Z,'Economic data'!$C:$C,"Discounted",'Economic data'!$B:$B,Case,'Economic data'!$D:$D,$G51)</f>
        <v>162284028.55851382</v>
      </c>
      <c r="AA51" s="9">
        <f>SUMIFS('Economic data'!AA:AA,'Economic data'!$C:$C,"Discounted",'Economic data'!$B:$B,Case,'Economic data'!$D:$D,$G51)</f>
        <v>191045585.85252705</v>
      </c>
      <c r="AB51" s="9">
        <f>SUMIFS('Economic data'!AB:AB,'Economic data'!$C:$C,"Discounted",'Economic data'!$B:$B,Case,'Economic data'!$D:$D,$G51)</f>
        <v>183019594.32429841</v>
      </c>
      <c r="AC51" s="9">
        <f>SUMIFS('Economic data'!AC:AC,'Economic data'!$C:$C,"Discounted",'Economic data'!$B:$B,Case,'Economic data'!$D:$D,$G51)</f>
        <v>181363045.76874256</v>
      </c>
      <c r="AD51" s="9">
        <f>SUMIFS('Economic data'!AD:AD,'Economic data'!$C:$C,"Discounted",'Economic data'!$B:$B,Case,'Economic data'!$D:$D,$G51)</f>
        <v>178890532.85845295</v>
      </c>
      <c r="AE51" s="9">
        <f>SUMIFS('Economic data'!AE:AE,'Economic data'!$C:$C,"Discounted",'Economic data'!$B:$B,Case,'Economic data'!$D:$D,$G51)</f>
        <v>225212079.36543986</v>
      </c>
      <c r="AF51" s="9">
        <f>SUMIFS('Economic data'!AF:AF,'Economic data'!$C:$C,"Discounted",'Economic data'!$B:$B,Case,'Economic data'!$D:$D,$G51)</f>
        <v>263358711.30298597</v>
      </c>
      <c r="AG51" s="9">
        <f>SUMIFS('Economic data'!AG:AG,'Economic data'!$C:$C,"Discounted",'Economic data'!$B:$B,Case,'Economic data'!$D:$D,$G51)</f>
        <v>293877917.43310755</v>
      </c>
      <c r="AH51" s="9">
        <f>SUMIFS('Economic data'!AH:AH,'Economic data'!$C:$C,"Discounted",'Economic data'!$B:$B,Case,'Economic data'!$D:$D,$G51)</f>
        <v>315700742.01574993</v>
      </c>
    </row>
    <row r="52" spans="6:34" ht="10.199999999999999" x14ac:dyDescent="0.35">
      <c r="G52" s="6" t="s">
        <v>16</v>
      </c>
      <c r="H52" s="8" t="s">
        <v>8</v>
      </c>
      <c r="I52" s="9">
        <f>SUMIFS('Economic data'!F:F,'Economic data'!$C:$C,"Discounted",'Economic data'!$B:$B,Case,'Economic data'!$D:$D,$G52)</f>
        <v>-377827398.07817417</v>
      </c>
      <c r="K52" s="9">
        <f>SUMIFS('Economic data'!K:K,'Economic data'!$C:$C,"Discounted",'Economic data'!$B:$B,Case,'Economic data'!$D:$D,$G52)</f>
        <v>0</v>
      </c>
      <c r="L52" s="9">
        <f>SUMIFS('Economic data'!L:L,'Economic data'!$C:$C,"Discounted",'Economic data'!$B:$B,Case,'Economic data'!$D:$D,$G52)</f>
        <v>2371571.946554434</v>
      </c>
      <c r="M52" s="9">
        <f>SUMIFS('Economic data'!M:M,'Economic data'!$C:$C,"Discounted",'Economic data'!$B:$B,Case,'Economic data'!$D:$D,$G52)</f>
        <v>81072345.28725782</v>
      </c>
      <c r="N52" s="9">
        <f>SUMIFS('Economic data'!N:N,'Economic data'!$C:$C,"Discounted",'Economic data'!$B:$B,Case,'Economic data'!$D:$D,$G52)</f>
        <v>-31993477.688480034</v>
      </c>
      <c r="O52" s="9">
        <f>SUMIFS('Economic data'!O:O,'Economic data'!$C:$C,"Discounted",'Economic data'!$B:$B,Case,'Economic data'!$D:$D,$G52)</f>
        <v>-67115905.057032213</v>
      </c>
      <c r="P52" s="9">
        <f>SUMIFS('Economic data'!P:P,'Economic data'!$C:$C,"Discounted",'Economic data'!$B:$B,Case,'Economic data'!$D:$D,$G52)</f>
        <v>8144631.3213803116</v>
      </c>
      <c r="Q52" s="9">
        <f>SUMIFS('Economic data'!Q:Q,'Economic data'!$C:$C,"Discounted",'Economic data'!$B:$B,Case,'Economic data'!$D:$D,$G52)</f>
        <v>-6267307.4371172534</v>
      </c>
      <c r="R52" s="9">
        <f>SUMIFS('Economic data'!R:R,'Economic data'!$C:$C,"Discounted",'Economic data'!$B:$B,Case,'Economic data'!$D:$D,$G52)</f>
        <v>-33515808.601690855</v>
      </c>
      <c r="S52" s="9">
        <f>SUMIFS('Economic data'!S:S,'Economic data'!$C:$C,"Discounted",'Economic data'!$B:$B,Case,'Economic data'!$D:$D,$G52)</f>
        <v>-19031349.704734847</v>
      </c>
      <c r="T52" s="9">
        <f>SUMIFS('Economic data'!T:T,'Economic data'!$C:$C,"Discounted",'Economic data'!$B:$B,Case,'Economic data'!$D:$D,$G52)</f>
        <v>2329744.8458219562</v>
      </c>
      <c r="U52" s="9">
        <f>SUMIFS('Economic data'!U:U,'Economic data'!$C:$C,"Discounted",'Economic data'!$B:$B,Case,'Economic data'!$D:$D,$G52)</f>
        <v>-33215439.426049843</v>
      </c>
      <c r="V52" s="9">
        <f>SUMIFS('Economic data'!V:V,'Economic data'!$C:$C,"Discounted",'Economic data'!$B:$B,Case,'Economic data'!$D:$D,$G52)</f>
        <v>-13656558.339336406</v>
      </c>
      <c r="W52" s="9">
        <f>SUMIFS('Economic data'!W:W,'Economic data'!$C:$C,"Discounted",'Economic data'!$B:$B,Case,'Economic data'!$D:$D,$G52)</f>
        <v>-11413634.588108065</v>
      </c>
      <c r="X52" s="9">
        <f>SUMIFS('Economic data'!X:X,'Economic data'!$C:$C,"Discounted",'Economic data'!$B:$B,Case,'Economic data'!$D:$D,$G52)</f>
        <v>-19414832.390714291</v>
      </c>
      <c r="Y52" s="9">
        <f>SUMIFS('Economic data'!Y:Y,'Economic data'!$C:$C,"Discounted",'Economic data'!$B:$B,Case,'Economic data'!$D:$D,$G52)</f>
        <v>-69717280.940384537</v>
      </c>
      <c r="Z52" s="9">
        <f>SUMIFS('Economic data'!Z:Z,'Economic data'!$C:$C,"Discounted",'Economic data'!$B:$B,Case,'Economic data'!$D:$D,$G52)</f>
        <v>-52197571.109421425</v>
      </c>
      <c r="AA52" s="9">
        <f>SUMIFS('Economic data'!AA:AA,'Economic data'!$C:$C,"Discounted",'Economic data'!$B:$B,Case,'Economic data'!$D:$D,$G52)</f>
        <v>-51603120.998264879</v>
      </c>
      <c r="AB52" s="9">
        <f>SUMIFS('Economic data'!AB:AB,'Economic data'!$C:$C,"Discounted",'Economic data'!$B:$B,Case,'Economic data'!$D:$D,$G52)</f>
        <v>44393818.415304072</v>
      </c>
      <c r="AC52" s="9">
        <f>SUMIFS('Economic data'!AC:AC,'Economic data'!$C:$C,"Discounted",'Economic data'!$B:$B,Case,'Economic data'!$D:$D,$G52)</f>
        <v>19836113.774767127</v>
      </c>
      <c r="AD52" s="9">
        <f>SUMIFS('Economic data'!AD:AD,'Economic data'!$C:$C,"Discounted",'Economic data'!$B:$B,Case,'Economic data'!$D:$D,$G52)</f>
        <v>49736512.134250499</v>
      </c>
      <c r="AE52" s="9">
        <f>SUMIFS('Economic data'!AE:AE,'Economic data'!$C:$C,"Discounted",'Economic data'!$B:$B,Case,'Economic data'!$D:$D,$G52)</f>
        <v>-86961162.696493149</v>
      </c>
      <c r="AF52" s="9">
        <f>SUMIFS('Economic data'!AF:AF,'Economic data'!$C:$C,"Discounted",'Economic data'!$B:$B,Case,'Economic data'!$D:$D,$G52)</f>
        <v>-44844102.512379289</v>
      </c>
      <c r="AG52" s="9">
        <f>SUMIFS('Economic data'!AG:AG,'Economic data'!$C:$C,"Discounted",'Economic data'!$B:$B,Case,'Economic data'!$D:$D,$G52)</f>
        <v>-20161957.758776832</v>
      </c>
      <c r="AH52" s="9">
        <f>SUMIFS('Economic data'!AH:AH,'Economic data'!$C:$C,"Discounted",'Economic data'!$B:$B,Case,'Economic data'!$D:$D,$G52)</f>
        <v>-24602626.55452643</v>
      </c>
    </row>
    <row r="53" spans="6:34" ht="10.199999999999999" x14ac:dyDescent="0.35">
      <c r="G53" s="6" t="s">
        <v>17</v>
      </c>
      <c r="H53" s="8" t="s">
        <v>8</v>
      </c>
      <c r="I53" s="9">
        <f>SUMIFS('Economic data'!F:F,'Economic data'!$C:$C,"Discounted",'Economic data'!$B:$B,Case,'Economic data'!$D:$D,$G53)</f>
        <v>1155007707.2856307</v>
      </c>
      <c r="K53" s="9">
        <f>SUMIFS('Economic data'!K:K,'Economic data'!$C:$C,"Discounted",'Economic data'!$B:$B,Case,'Economic data'!$D:$D,$G53)</f>
        <v>0</v>
      </c>
      <c r="L53" s="9">
        <f>SUMIFS('Economic data'!L:L,'Economic data'!$C:$C,"Discounted",'Economic data'!$B:$B,Case,'Economic data'!$D:$D,$G53)</f>
        <v>0</v>
      </c>
      <c r="M53" s="9">
        <f>SUMIFS('Economic data'!M:M,'Economic data'!$C:$C,"Discounted",'Economic data'!$B:$B,Case,'Economic data'!$D:$D,$G53)</f>
        <v>0</v>
      </c>
      <c r="N53" s="9">
        <f>SUMIFS('Economic data'!N:N,'Economic data'!$C:$C,"Discounted",'Economic data'!$B:$B,Case,'Economic data'!$D:$D,$G53)</f>
        <v>0</v>
      </c>
      <c r="O53" s="9">
        <f>SUMIFS('Economic data'!O:O,'Economic data'!$C:$C,"Discounted",'Economic data'!$B:$B,Case,'Economic data'!$D:$D,$G53)</f>
        <v>0</v>
      </c>
      <c r="P53" s="9">
        <f>SUMIFS('Economic data'!P:P,'Economic data'!$C:$C,"Discounted",'Economic data'!$B:$B,Case,'Economic data'!$D:$D,$G53)</f>
        <v>0</v>
      </c>
      <c r="Q53" s="9">
        <f>SUMIFS('Economic data'!Q:Q,'Economic data'!$C:$C,"Discounted",'Economic data'!$B:$B,Case,'Economic data'!$D:$D,$G53)</f>
        <v>0</v>
      </c>
      <c r="R53" s="9">
        <f>SUMIFS('Economic data'!R:R,'Economic data'!$C:$C,"Discounted",'Economic data'!$B:$B,Case,'Economic data'!$D:$D,$G53)</f>
        <v>0</v>
      </c>
      <c r="S53" s="9">
        <f>SUMIFS('Economic data'!S:S,'Economic data'!$C:$C,"Discounted",'Economic data'!$B:$B,Case,'Economic data'!$D:$D,$G53)</f>
        <v>0</v>
      </c>
      <c r="T53" s="9">
        <f>SUMIFS('Economic data'!T:T,'Economic data'!$C:$C,"Discounted",'Economic data'!$B:$B,Case,'Economic data'!$D:$D,$G53)</f>
        <v>0</v>
      </c>
      <c r="U53" s="9">
        <f>SUMIFS('Economic data'!U:U,'Economic data'!$C:$C,"Discounted",'Economic data'!$B:$B,Case,'Economic data'!$D:$D,$G53)</f>
        <v>0</v>
      </c>
      <c r="V53" s="9">
        <f>SUMIFS('Economic data'!V:V,'Economic data'!$C:$C,"Discounted",'Economic data'!$B:$B,Case,'Economic data'!$D:$D,$G53)</f>
        <v>0</v>
      </c>
      <c r="W53" s="9">
        <f>SUMIFS('Economic data'!W:W,'Economic data'!$C:$C,"Discounted",'Economic data'!$B:$B,Case,'Economic data'!$D:$D,$G53)</f>
        <v>0</v>
      </c>
      <c r="X53" s="9">
        <f>SUMIFS('Economic data'!X:X,'Economic data'!$C:$C,"Discounted",'Economic data'!$B:$B,Case,'Economic data'!$D:$D,$G53)</f>
        <v>0</v>
      </c>
      <c r="Y53" s="9">
        <f>SUMIFS('Economic data'!Y:Y,'Economic data'!$C:$C,"Discounted",'Economic data'!$B:$B,Case,'Economic data'!$D:$D,$G53)</f>
        <v>0</v>
      </c>
      <c r="Z53" s="9">
        <f>SUMIFS('Economic data'!Z:Z,'Economic data'!$C:$C,"Discounted",'Economic data'!$B:$B,Case,'Economic data'!$D:$D,$G53)</f>
        <v>0</v>
      </c>
      <c r="AA53" s="9">
        <f>SUMIFS('Economic data'!AA:AA,'Economic data'!$C:$C,"Discounted",'Economic data'!$B:$B,Case,'Economic data'!$D:$D,$G53)</f>
        <v>0</v>
      </c>
      <c r="AB53" s="9">
        <f>SUMIFS('Economic data'!AB:AB,'Economic data'!$C:$C,"Discounted",'Economic data'!$B:$B,Case,'Economic data'!$D:$D,$G53)</f>
        <v>0</v>
      </c>
      <c r="AC53" s="9">
        <f>SUMIFS('Economic data'!AC:AC,'Economic data'!$C:$C,"Discounted",'Economic data'!$B:$B,Case,'Economic data'!$D:$D,$G53)</f>
        <v>0</v>
      </c>
      <c r="AD53" s="9">
        <f>SUMIFS('Economic data'!AD:AD,'Economic data'!$C:$C,"Discounted",'Economic data'!$B:$B,Case,'Economic data'!$D:$D,$G53)</f>
        <v>0</v>
      </c>
      <c r="AE53" s="9">
        <f>SUMIFS('Economic data'!AE:AE,'Economic data'!$C:$C,"Discounted",'Economic data'!$B:$B,Case,'Economic data'!$D:$D,$G53)</f>
        <v>0</v>
      </c>
      <c r="AF53" s="9">
        <f>SUMIFS('Economic data'!AF:AF,'Economic data'!$C:$C,"Discounted",'Economic data'!$B:$B,Case,'Economic data'!$D:$D,$G53)</f>
        <v>0</v>
      </c>
      <c r="AG53" s="9">
        <f>SUMIFS('Economic data'!AG:AG,'Economic data'!$C:$C,"Discounted",'Economic data'!$B:$B,Case,'Economic data'!$D:$D,$G53)</f>
        <v>0</v>
      </c>
      <c r="AH53" s="9">
        <f>SUMIFS('Economic data'!AH:AH,'Economic data'!$C:$C,"Discounted",'Economic data'!$B:$B,Case,'Economic data'!$D:$D,$G53)</f>
        <v>1155007707.2856307</v>
      </c>
    </row>
    <row r="54" spans="6:34" ht="10.199999999999999" x14ac:dyDescent="0.35"/>
    <row r="55" spans="6:34" ht="10.5" x14ac:dyDescent="0.4">
      <c r="F55" s="5"/>
      <c r="G55" s="5" t="s">
        <v>18</v>
      </c>
      <c r="H55" s="8"/>
    </row>
    <row r="56" spans="6:34" ht="10.199999999999999" x14ac:dyDescent="0.35">
      <c r="G56" s="6" t="s">
        <v>19</v>
      </c>
      <c r="H56" s="8" t="s">
        <v>8</v>
      </c>
      <c r="I56" s="9">
        <f>-SUMIFS('Economic data'!F:F,'Economic data'!$C:$C,"Discounted",'Economic data'!$B:$B,Case,'Economic data'!$D:$D,$G56)</f>
        <v>-1290294461.2984002</v>
      </c>
      <c r="K56" s="9">
        <f>-SUMIFS('Economic data'!K:K,'Economic data'!$C:$C,"Discounted",'Economic data'!$B:$B,Case,'Economic data'!$D:$D,$G56)</f>
        <v>0</v>
      </c>
      <c r="L56" s="9">
        <f>-SUMIFS('Economic data'!L:L,'Economic data'!$C:$C,"Discounted",'Economic data'!$B:$B,Case,'Economic data'!$D:$D,$G56)</f>
        <v>0</v>
      </c>
      <c r="M56" s="9">
        <f>-SUMIFS('Economic data'!M:M,'Economic data'!$C:$C,"Discounted",'Economic data'!$B:$B,Case,'Economic data'!$D:$D,$G56)</f>
        <v>0</v>
      </c>
      <c r="N56" s="9">
        <f>-SUMIFS('Economic data'!N:N,'Economic data'!$C:$C,"Discounted",'Economic data'!$B:$B,Case,'Economic data'!$D:$D,$G56)</f>
        <v>-533112304.54299742</v>
      </c>
      <c r="O56" s="9">
        <f>-SUMIFS('Economic data'!O:O,'Economic data'!$C:$C,"Discounted",'Economic data'!$B:$B,Case,'Economic data'!$D:$D,$G56)</f>
        <v>0</v>
      </c>
      <c r="P56" s="9">
        <f>-SUMIFS('Economic data'!P:P,'Economic data'!$C:$C,"Discounted",'Economic data'!$B:$B,Case,'Economic data'!$D:$D,$G56)</f>
        <v>0</v>
      </c>
      <c r="Q56" s="9">
        <f>-SUMIFS('Economic data'!Q:Q,'Economic data'!$C:$C,"Discounted",'Economic data'!$B:$B,Case,'Economic data'!$D:$D,$G56)</f>
        <v>0</v>
      </c>
      <c r="R56" s="9">
        <f>-SUMIFS('Economic data'!R:R,'Economic data'!$C:$C,"Discounted",'Economic data'!$B:$B,Case,'Economic data'!$D:$D,$G56)</f>
        <v>-91391659.616461247</v>
      </c>
      <c r="S56" s="9">
        <f>-SUMIFS('Economic data'!S:S,'Economic data'!$C:$C,"Discounted",'Economic data'!$B:$B,Case,'Economic data'!$D:$D,$G56)</f>
        <v>0</v>
      </c>
      <c r="T56" s="9">
        <f>-SUMIFS('Economic data'!T:T,'Economic data'!$C:$C,"Discounted",'Economic data'!$B:$B,Case,'Economic data'!$D:$D,$G56)</f>
        <v>-146275658.21612576</v>
      </c>
      <c r="U56" s="9">
        <f>-SUMIFS('Economic data'!U:U,'Economic data'!$C:$C,"Discounted",'Economic data'!$B:$B,Case,'Economic data'!$D:$D,$G56)</f>
        <v>-166841751.87344751</v>
      </c>
      <c r="V56" s="9">
        <f>-SUMIFS('Economic data'!V:V,'Economic data'!$C:$C,"Discounted",'Economic data'!$B:$B,Case,'Economic data'!$D:$D,$G56)</f>
        <v>-143322122.62339181</v>
      </c>
      <c r="W56" s="9">
        <f>-SUMIFS('Economic data'!W:W,'Economic data'!$C:$C,"Discounted",'Economic data'!$B:$B,Case,'Economic data'!$D:$D,$G56)</f>
        <v>-87693166.222048819</v>
      </c>
      <c r="X56" s="9">
        <f>-SUMIFS('Economic data'!X:X,'Economic data'!$C:$C,"Discounted",'Economic data'!$B:$B,Case,'Economic data'!$D:$D,$G56)</f>
        <v>-43283812.224177927</v>
      </c>
      <c r="Y56" s="9">
        <f>-SUMIFS('Economic data'!Y:Y,'Economic data'!$C:$C,"Discounted",'Economic data'!$B:$B,Case,'Economic data'!$D:$D,$G56)</f>
        <v>-29998774.176222235</v>
      </c>
      <c r="Z56" s="9">
        <f>-SUMIFS('Economic data'!Z:Z,'Economic data'!$C:$C,"Discounted",'Economic data'!$B:$B,Case,'Economic data'!$D:$D,$G56)</f>
        <v>-33354925.547888521</v>
      </c>
      <c r="AA56" s="9">
        <f>-SUMIFS('Economic data'!AA:AA,'Economic data'!$C:$C,"Discounted",'Economic data'!$B:$B,Case,'Economic data'!$D:$D,$G56)</f>
        <v>-1612285.2585397861</v>
      </c>
      <c r="AB56" s="9">
        <f>-SUMIFS('Economic data'!AB:AB,'Economic data'!$C:$C,"Discounted",'Economic data'!$B:$B,Case,'Economic data'!$D:$D,$G56)</f>
        <v>-5134901.5721443463</v>
      </c>
      <c r="AC56" s="9">
        <f>-SUMIFS('Economic data'!AC:AC,'Economic data'!$C:$C,"Discounted",'Economic data'!$B:$B,Case,'Economic data'!$D:$D,$G56)</f>
        <v>0</v>
      </c>
      <c r="AD56" s="9">
        <f>-SUMIFS('Economic data'!AD:AD,'Economic data'!$C:$C,"Discounted",'Economic data'!$B:$B,Case,'Economic data'!$D:$D,$G56)</f>
        <v>-2973526.4146534423</v>
      </c>
      <c r="AE56" s="9">
        <f>-SUMIFS('Economic data'!AE:AE,'Economic data'!$C:$C,"Discounted",'Economic data'!$B:$B,Case,'Economic data'!$D:$D,$G56)</f>
        <v>-2875524.2471058331</v>
      </c>
      <c r="AF56" s="9">
        <f>-SUMIFS('Economic data'!AF:AF,'Economic data'!$C:$C,"Discounted",'Economic data'!$B:$B,Case,'Economic data'!$D:$D,$G56)</f>
        <v>-1389149.3466540331</v>
      </c>
      <c r="AG56" s="9">
        <f>-SUMIFS('Economic data'!AG:AG,'Economic data'!$C:$C,"Discounted",'Economic data'!$B:$B,Case,'Economic data'!$D:$D,$G56)</f>
        <v>0</v>
      </c>
      <c r="AH56" s="9">
        <f>-SUMIFS('Economic data'!AH:AH,'Economic data'!$C:$C,"Discounted",'Economic data'!$B:$B,Case,'Economic data'!$D:$D,$G56)</f>
        <v>-1034899.4165419169</v>
      </c>
    </row>
    <row r="57" spans="6:34" ht="10.199999999999999" x14ac:dyDescent="0.35">
      <c r="G57" s="6" t="s">
        <v>20</v>
      </c>
      <c r="H57" s="8" t="s">
        <v>8</v>
      </c>
      <c r="I57" s="9">
        <f>-SUMIFS('Economic data'!F:F,'Economic data'!$C:$C,"Discounted",'Economic data'!$B:$B,Case,'Economic data'!$D:$D,$G57)</f>
        <v>-111788266.55397819</v>
      </c>
      <c r="K57" s="9">
        <f>-SUMIFS('Economic data'!K:K,'Economic data'!$C:$C,"Discounted",'Economic data'!$B:$B,Case,'Economic data'!$D:$D,$G57)</f>
        <v>0</v>
      </c>
      <c r="L57" s="9">
        <f>-SUMIFS('Economic data'!L:L,'Economic data'!$C:$C,"Discounted",'Economic data'!$B:$B,Case,'Economic data'!$D:$D,$G57)</f>
        <v>0</v>
      </c>
      <c r="M57" s="9">
        <f>-SUMIFS('Economic data'!M:M,'Economic data'!$C:$C,"Discounted",'Economic data'!$B:$B,Case,'Economic data'!$D:$D,$G57)</f>
        <v>0</v>
      </c>
      <c r="N57" s="9">
        <f>-SUMIFS('Economic data'!N:N,'Economic data'!$C:$C,"Discounted",'Economic data'!$B:$B,Case,'Economic data'!$D:$D,$G57)</f>
        <v>0</v>
      </c>
      <c r="O57" s="9">
        <f>-SUMIFS('Economic data'!O:O,'Economic data'!$C:$C,"Discounted",'Economic data'!$B:$B,Case,'Economic data'!$D:$D,$G57)</f>
        <v>-4982357.986383155</v>
      </c>
      <c r="P57" s="9">
        <f>-SUMIFS('Economic data'!P:P,'Economic data'!$C:$C,"Discounted",'Economic data'!$B:$B,Case,'Economic data'!$D:$D,$G57)</f>
        <v>-4656409.333068368</v>
      </c>
      <c r="Q57" s="9">
        <f>-SUMIFS('Economic data'!Q:Q,'Economic data'!$C:$C,"Discounted",'Economic data'!$B:$B,Case,'Economic data'!$D:$D,$G57)</f>
        <v>-4351784.4234283818</v>
      </c>
      <c r="R57" s="9">
        <f>-SUMIFS('Economic data'!R:R,'Economic data'!$C:$C,"Discounted",'Economic data'!$B:$B,Case,'Economic data'!$D:$D,$G57)</f>
        <v>-4067088.2461947491</v>
      </c>
      <c r="S57" s="9">
        <f>-SUMIFS('Economic data'!S:S,'Economic data'!$C:$C,"Discounted",'Economic data'!$B:$B,Case,'Economic data'!$D:$D,$G57)</f>
        <v>-4655144.7124853851</v>
      </c>
      <c r="T57" s="9">
        <f>-SUMIFS('Economic data'!T:T,'Economic data'!$C:$C,"Discounted",'Economic data'!$B:$B,Case,'Economic data'!$D:$D,$G57)</f>
        <v>-4350602.5350330696</v>
      </c>
      <c r="U57" s="9">
        <f>-SUMIFS('Economic data'!U:U,'Economic data'!$C:$C,"Discounted",'Economic data'!$B:$B,Case,'Economic data'!$D:$D,$G57)</f>
        <v>-5182353.0696999216</v>
      </c>
      <c r="V57" s="9">
        <f>-SUMIFS('Economic data'!V:V,'Economic data'!$C:$C,"Discounted",'Economic data'!$B:$B,Case,'Economic data'!$D:$D,$G57)</f>
        <v>-5479537.8846290438</v>
      </c>
      <c r="W57" s="9">
        <f>-SUMIFS('Economic data'!W:W,'Economic data'!$C:$C,"Discounted",'Economic data'!$B:$B,Case,'Economic data'!$D:$D,$G57)</f>
        <v>-5506985.9978849636</v>
      </c>
      <c r="X57" s="9">
        <f>-SUMIFS('Economic data'!X:X,'Economic data'!$C:$C,"Discounted",'Economic data'!$B:$B,Case,'Economic data'!$D:$D,$G57)</f>
        <v>-7561477.8559283633</v>
      </c>
      <c r="Y57" s="9">
        <f>-SUMIFS('Economic data'!Y:Y,'Economic data'!$C:$C,"Discounted",'Economic data'!$B:$B,Case,'Economic data'!$D:$D,$G57)</f>
        <v>-7264160.2847838886</v>
      </c>
      <c r="Z57" s="9">
        <f>-SUMIFS('Economic data'!Z:Z,'Economic data'!$C:$C,"Discounted",'Economic data'!$B:$B,Case,'Economic data'!$D:$D,$G57)</f>
        <v>-6905114.0868571522</v>
      </c>
      <c r="AA57" s="9">
        <f>-SUMIFS('Economic data'!AA:AA,'Economic data'!$C:$C,"Discounted",'Economic data'!$B:$B,Case,'Economic data'!$D:$D,$G57)</f>
        <v>-6681280.7622799696</v>
      </c>
      <c r="AB57" s="9">
        <f>-SUMIFS('Economic data'!AB:AB,'Economic data'!$C:$C,"Discounted",'Economic data'!$B:$B,Case,'Economic data'!$D:$D,$G57)</f>
        <v>-6884182.8998795254</v>
      </c>
      <c r="AC57" s="9">
        <f>-SUMIFS('Economic data'!AC:AC,'Economic data'!$C:$C,"Discounted",'Economic data'!$B:$B,Case,'Economic data'!$D:$D,$G57)</f>
        <v>-6481805.5285990369</v>
      </c>
      <c r="AD57" s="9">
        <f>-SUMIFS('Economic data'!AD:AD,'Economic data'!$C:$C,"Discounted",'Economic data'!$B:$B,Case,'Economic data'!$D:$D,$G57)</f>
        <v>-6057762.1762607824</v>
      </c>
      <c r="AE57" s="9">
        <f>-SUMIFS('Economic data'!AE:AE,'Economic data'!$C:$C,"Discounted",'Economic data'!$B:$B,Case,'Economic data'!$D:$D,$G57)</f>
        <v>-5689249.9443059033</v>
      </c>
      <c r="AF57" s="9">
        <f>-SUMIFS('Economic data'!AF:AF,'Economic data'!$C:$C,"Discounted",'Economic data'!$B:$B,Case,'Economic data'!$D:$D,$G57)</f>
        <v>-5343930.0810999637</v>
      </c>
      <c r="AG57" s="9">
        <f>-SUMIFS('Economic data'!AG:AG,'Economic data'!$C:$C,"Discounted",'Economic data'!$B:$B,Case,'Economic data'!$D:$D,$G57)</f>
        <v>-5007309.8827724336</v>
      </c>
      <c r="AH57" s="9">
        <f>-SUMIFS('Economic data'!AH:AH,'Economic data'!$C:$C,"Discounted",'Economic data'!$B:$B,Case,'Economic data'!$D:$D,$G57)</f>
        <v>-4679728.8624041425</v>
      </c>
    </row>
    <row r="58" spans="6:34" x14ac:dyDescent="0.35"/>
    <row r="59" spans="6:34" x14ac:dyDescent="0.35">
      <c r="G59" s="5" t="s">
        <v>52</v>
      </c>
      <c r="H59" s="8" t="s">
        <v>8</v>
      </c>
      <c r="I59" s="9">
        <f>SUM(I44:I53,I56:I57)</f>
        <v>4210734521.2476206</v>
      </c>
    </row>
    <row r="60" spans="6:34" x14ac:dyDescent="0.35"/>
    <row r="61" spans="6:34" x14ac:dyDescent="0.35"/>
    <row r="62" spans="6:34" x14ac:dyDescent="0.35"/>
    <row r="63" spans="6:34" x14ac:dyDescent="0.35"/>
    <row r="64" spans="6:34" x14ac:dyDescent="0.35"/>
    <row r="65" spans="2:2" x14ac:dyDescent="0.35"/>
    <row r="66" spans="2:2" x14ac:dyDescent="0.35"/>
    <row r="67" spans="2:2" x14ac:dyDescent="0.35"/>
    <row r="68" spans="2:2" x14ac:dyDescent="0.35"/>
    <row r="69" spans="2:2" x14ac:dyDescent="0.35"/>
    <row r="70" spans="2:2" x14ac:dyDescent="0.35"/>
    <row r="71" spans="2:2" x14ac:dyDescent="0.35"/>
    <row r="72" spans="2:2" s="11" customFormat="1" x14ac:dyDescent="0.35">
      <c r="B72" s="10" t="s">
        <v>23</v>
      </c>
    </row>
    <row r="73" spans="2:2" x14ac:dyDescent="0.35"/>
    <row r="74" spans="2:2" x14ac:dyDescent="0.35"/>
  </sheetData>
  <sheetProtection algorithmName="SHA-512" hashValue="3WQwt8zzKXmb1AIMeyIuPE5wYCu5h1TaxUKdYnci8bjj7Qo24xtCBLE0v8BJhjrgFkXUvBq1KRcCzw5/R9nRkg==" saltValue="0d7cLffN4FdfmkYxpwpB5g==" spinCount="100000" sheet="1" objects="1" scenarios="1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2CC5C97-11DE-43BA-82B3-38A09D4690B6}">
          <x14:formula1>
            <xm:f>'Scenario and opportunity'!$B$3:$B$5</xm:f>
          </x14:formula1>
          <xm:sqref>C5</xm:sqref>
        </x14:dataValidation>
        <x14:dataValidation type="list" allowBlank="1" showInputMessage="1" showErrorMessage="1" xr:uid="{747F3271-B710-4EA1-A321-388C8ECACD93}">
          <x14:formula1>
            <xm:f>'Scenario and opportunity'!$B$8:$B$10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49024-08FD-49B4-88FC-E47F9E4F0617}">
  <dimension ref="B2:AH227"/>
  <sheetViews>
    <sheetView zoomScale="115" zoomScaleNormal="115" workbookViewId="0">
      <selection activeCell="K4" sqref="K4:P33"/>
    </sheetView>
  </sheetViews>
  <sheetFormatPr defaultRowHeight="10.35" x14ac:dyDescent="0.35"/>
  <cols>
    <col min="2" max="2" width="15.15234375" customWidth="1"/>
    <col min="3" max="3" width="22.84375" bestFit="1" customWidth="1"/>
    <col min="4" max="4" width="43.3046875" bestFit="1" customWidth="1"/>
    <col min="5" max="5" width="15.84375" customWidth="1"/>
    <col min="6" max="6" width="11.15234375" customWidth="1"/>
    <col min="7" max="10" width="1.3046875" customWidth="1"/>
  </cols>
  <sheetData>
    <row r="2" spans="2:34" ht="10.5" x14ac:dyDescent="0.4">
      <c r="K2" s="1">
        <v>2027</v>
      </c>
      <c r="L2" s="1">
        <v>2028</v>
      </c>
      <c r="M2" s="1">
        <v>2029</v>
      </c>
      <c r="N2" s="1">
        <v>2030</v>
      </c>
      <c r="O2" s="1">
        <v>2031</v>
      </c>
      <c r="P2" s="1">
        <v>2032</v>
      </c>
      <c r="Q2" s="1">
        <v>2033</v>
      </c>
      <c r="R2" s="1">
        <v>2034</v>
      </c>
      <c r="S2" s="1">
        <v>2035</v>
      </c>
      <c r="T2" s="1">
        <v>2036</v>
      </c>
      <c r="U2" s="1">
        <v>2037</v>
      </c>
      <c r="V2" s="1">
        <v>2038</v>
      </c>
      <c r="W2" s="1">
        <v>2039</v>
      </c>
      <c r="X2" s="1">
        <v>2040</v>
      </c>
      <c r="Y2" s="1">
        <v>2041</v>
      </c>
      <c r="Z2" s="1">
        <v>2042</v>
      </c>
      <c r="AA2" s="1">
        <v>2043</v>
      </c>
      <c r="AB2" s="1">
        <v>2044</v>
      </c>
      <c r="AC2" s="1">
        <v>2045</v>
      </c>
      <c r="AD2" s="1">
        <v>2046</v>
      </c>
      <c r="AE2" s="1">
        <v>2047</v>
      </c>
      <c r="AF2" s="1">
        <v>2048</v>
      </c>
      <c r="AG2" s="1">
        <v>2049</v>
      </c>
      <c r="AH2" s="1">
        <v>2050</v>
      </c>
    </row>
    <row r="3" spans="2:34" ht="10.5" x14ac:dyDescent="0.4">
      <c r="B3" s="1" t="s">
        <v>24</v>
      </c>
      <c r="C3" s="1" t="s">
        <v>25</v>
      </c>
      <c r="D3" s="1" t="s">
        <v>26</v>
      </c>
      <c r="E3" s="1" t="s">
        <v>27</v>
      </c>
      <c r="F3" s="1" t="s">
        <v>22</v>
      </c>
      <c r="J3" s="1"/>
    </row>
    <row r="4" spans="2:34" x14ac:dyDescent="0.35">
      <c r="B4" t="s">
        <v>28</v>
      </c>
      <c r="C4" t="s">
        <v>29</v>
      </c>
      <c r="D4" t="s">
        <v>7</v>
      </c>
      <c r="E4" s="2" t="s">
        <v>8</v>
      </c>
      <c r="F4" s="3"/>
      <c r="K4" s="3">
        <v>2187201.7255812809</v>
      </c>
      <c r="L4" s="3">
        <v>3791786.3475771174</v>
      </c>
      <c r="M4" s="3">
        <v>6327772.1306475252</v>
      </c>
      <c r="N4" s="3">
        <v>7901906.7144611999</v>
      </c>
      <c r="O4" s="3">
        <v>8897947.382277105</v>
      </c>
      <c r="P4" s="3">
        <v>7708236.970686188</v>
      </c>
      <c r="Q4" s="3">
        <v>9149060.6085893139</v>
      </c>
      <c r="R4" s="3">
        <v>11107277.143452868</v>
      </c>
      <c r="S4" s="3">
        <v>10296027.431633368</v>
      </c>
      <c r="T4" s="3">
        <v>13226403.290640663</v>
      </c>
      <c r="U4" s="3">
        <v>10591762.637865718</v>
      </c>
      <c r="V4" s="3">
        <v>13184760.471801978</v>
      </c>
      <c r="W4" s="3">
        <v>12297708.720502824</v>
      </c>
      <c r="X4" s="3">
        <v>13881831.525451062</v>
      </c>
      <c r="Y4" s="3">
        <v>16231558.356957311</v>
      </c>
      <c r="Z4" s="3">
        <v>14860417.476856073</v>
      </c>
      <c r="AA4" s="3">
        <v>12396349.179491857</v>
      </c>
      <c r="AB4" s="3">
        <v>13126447.786119524</v>
      </c>
      <c r="AC4" s="3">
        <v>13846373.317246035</v>
      </c>
      <c r="AD4" s="3">
        <v>12600507.798565177</v>
      </c>
      <c r="AE4" s="3">
        <v>14678839.272936918</v>
      </c>
      <c r="AF4" s="3">
        <v>15813265.682688506</v>
      </c>
      <c r="AG4" s="3">
        <v>12639121.524662163</v>
      </c>
      <c r="AH4" s="3">
        <v>7086181.9105243478</v>
      </c>
    </row>
    <row r="5" spans="2:34" x14ac:dyDescent="0.35">
      <c r="B5" t="s">
        <v>28</v>
      </c>
      <c r="C5" t="s">
        <v>29</v>
      </c>
      <c r="D5" t="s">
        <v>9</v>
      </c>
      <c r="E5" s="2" t="s">
        <v>8</v>
      </c>
      <c r="F5" s="3"/>
      <c r="K5" s="3">
        <v>4069410.9129130207</v>
      </c>
      <c r="L5" s="3">
        <v>4069410.912913017</v>
      </c>
      <c r="M5" s="3">
        <v>5014347.6768335253</v>
      </c>
      <c r="N5" s="3">
        <v>7240559.5289872661</v>
      </c>
      <c r="O5" s="3">
        <v>8001678.806906268</v>
      </c>
      <c r="P5" s="3">
        <v>11193592.860267065</v>
      </c>
      <c r="Q5" s="3">
        <v>11193592.86026457</v>
      </c>
      <c r="R5" s="3">
        <v>11193592.860260785</v>
      </c>
      <c r="S5" s="3">
        <v>13256752.440052785</v>
      </c>
      <c r="T5" s="3">
        <v>12138529.400537379</v>
      </c>
      <c r="U5" s="3">
        <v>17036499.49573639</v>
      </c>
      <c r="V5" s="3">
        <v>16849809.861572042</v>
      </c>
      <c r="W5" s="3">
        <v>20172052.139563069</v>
      </c>
      <c r="X5" s="3">
        <v>21931346.61130245</v>
      </c>
      <c r="Y5" s="3">
        <v>22115164.097300664</v>
      </c>
      <c r="Z5" s="3">
        <v>29355736.652606785</v>
      </c>
      <c r="AA5" s="3">
        <v>33667609.920909986</v>
      </c>
      <c r="AB5" s="3">
        <v>36802846.91652891</v>
      </c>
      <c r="AC5" s="3">
        <v>40283520.449809372</v>
      </c>
      <c r="AD5" s="3">
        <v>42893626.574896291</v>
      </c>
      <c r="AE5" s="3">
        <v>44652755.634451076</v>
      </c>
      <c r="AF5" s="3">
        <v>47092613.831368461</v>
      </c>
      <c r="AG5" s="3">
        <v>53429043.19247207</v>
      </c>
      <c r="AH5" s="3">
        <v>59170170.49973616</v>
      </c>
    </row>
    <row r="6" spans="2:34" x14ac:dyDescent="0.35">
      <c r="B6" t="s">
        <v>28</v>
      </c>
      <c r="C6" t="s">
        <v>29</v>
      </c>
      <c r="D6" t="s">
        <v>10</v>
      </c>
      <c r="E6" s="2" t="s">
        <v>8</v>
      </c>
      <c r="F6" s="3"/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1153544.427594699</v>
      </c>
      <c r="Q6" s="3">
        <v>12189131.5620922</v>
      </c>
      <c r="R6" s="3">
        <v>69567541.534298107</v>
      </c>
      <c r="S6" s="3">
        <v>49893118.016408011</v>
      </c>
      <c r="T6" s="3">
        <v>40898774.571103007</v>
      </c>
      <c r="U6" s="3">
        <v>33613102.844623595</v>
      </c>
      <c r="V6" s="3">
        <v>23400662.291646987</v>
      </c>
      <c r="W6" s="3">
        <v>29517368.842927635</v>
      </c>
      <c r="X6" s="3">
        <v>20663478.753250539</v>
      </c>
      <c r="Y6" s="3">
        <v>16352126.702611625</v>
      </c>
      <c r="Z6" s="3">
        <v>13211453.994159937</v>
      </c>
      <c r="AA6" s="3">
        <v>10811503.715894133</v>
      </c>
      <c r="AB6" s="3">
        <v>-3.0789429843425751</v>
      </c>
      <c r="AC6" s="3">
        <v>-3.0789429843425751</v>
      </c>
      <c r="AD6" s="3">
        <v>-3.0789429843425751</v>
      </c>
      <c r="AE6" s="3">
        <v>-3.0789429843425751</v>
      </c>
      <c r="AF6" s="3">
        <v>-3.0789429843425751</v>
      </c>
      <c r="AG6" s="3">
        <v>-3.0789429843425751</v>
      </c>
      <c r="AH6" s="3">
        <v>-3.0789429843425751</v>
      </c>
    </row>
    <row r="7" spans="2:34" x14ac:dyDescent="0.35">
      <c r="B7" t="s">
        <v>28</v>
      </c>
      <c r="C7" t="s">
        <v>29</v>
      </c>
      <c r="D7" t="s">
        <v>11</v>
      </c>
      <c r="E7" s="2" t="s">
        <v>8</v>
      </c>
      <c r="F7" s="3"/>
      <c r="K7" s="3">
        <v>0</v>
      </c>
      <c r="L7" s="3">
        <v>-1174324.7972607613</v>
      </c>
      <c r="M7" s="3">
        <v>1044688881.1955795</v>
      </c>
      <c r="N7" s="3">
        <v>184171882.36743355</v>
      </c>
      <c r="O7" s="3">
        <v>-557475664.4152236</v>
      </c>
      <c r="P7" s="3">
        <v>-312730511.47199583</v>
      </c>
      <c r="Q7" s="3">
        <v>-259939026.66399193</v>
      </c>
      <c r="R7" s="3">
        <v>-214122913.94048882</v>
      </c>
      <c r="S7" s="3">
        <v>-658603149.75080109</v>
      </c>
      <c r="T7" s="3">
        <v>561666828.74641228</v>
      </c>
      <c r="U7" s="3">
        <v>-285875082.17704773</v>
      </c>
      <c r="V7" s="3">
        <v>232801486.83694839</v>
      </c>
      <c r="W7" s="3">
        <v>-307852729.80094528</v>
      </c>
      <c r="X7" s="3">
        <v>-349946848.08319092</v>
      </c>
      <c r="Y7" s="3">
        <v>-1274183414.1978569</v>
      </c>
      <c r="Z7" s="3">
        <v>-1329214850.3916206</v>
      </c>
      <c r="AA7" s="3">
        <v>-921797150.31618786</v>
      </c>
      <c r="AB7" s="3">
        <v>336880608.31240463</v>
      </c>
      <c r="AC7" s="3">
        <v>385205408.74082756</v>
      </c>
      <c r="AD7" s="3">
        <v>1296823718.6636791</v>
      </c>
      <c r="AE7" s="3">
        <v>-2332094408.0025949</v>
      </c>
      <c r="AF7" s="3">
        <v>-951148479.59912491</v>
      </c>
      <c r="AG7" s="3">
        <v>-814348914.65220284</v>
      </c>
      <c r="AH7" s="3">
        <v>-765933873.23979044</v>
      </c>
    </row>
    <row r="8" spans="2:34" x14ac:dyDescent="0.35">
      <c r="B8" t="s">
        <v>28</v>
      </c>
      <c r="C8" t="s">
        <v>29</v>
      </c>
      <c r="D8" t="s">
        <v>12</v>
      </c>
      <c r="E8" s="2" t="s">
        <v>8</v>
      </c>
      <c r="F8" s="3"/>
      <c r="K8" s="3">
        <v>-545459.12181043625</v>
      </c>
      <c r="L8" s="3">
        <v>-768036.6239490509</v>
      </c>
      <c r="M8" s="3">
        <v>6512595.8265399933</v>
      </c>
      <c r="N8" s="3">
        <v>15056202.644103527</v>
      </c>
      <c r="O8" s="3">
        <v>10345471.352055073</v>
      </c>
      <c r="P8" s="3">
        <v>7138659.5343985558</v>
      </c>
      <c r="Q8" s="3">
        <v>3409425.749915123</v>
      </c>
      <c r="R8" s="3">
        <v>528974.82912731171</v>
      </c>
      <c r="S8" s="3">
        <v>-6924254.948079586</v>
      </c>
      <c r="T8" s="3">
        <v>-2148591.0092639923</v>
      </c>
      <c r="U8" s="3">
        <v>-10484096.199373722</v>
      </c>
      <c r="V8" s="3">
        <v>-7733197.9171738625</v>
      </c>
      <c r="W8" s="3">
        <v>-12897703.592952728</v>
      </c>
      <c r="X8" s="3">
        <v>-20766480.404322624</v>
      </c>
      <c r="Y8" s="3">
        <v>-30250986.917380333</v>
      </c>
      <c r="Z8" s="3">
        <v>-42097125.475349903</v>
      </c>
      <c r="AA8" s="3">
        <v>-53369306.009316921</v>
      </c>
      <c r="AB8" s="3">
        <v>-52898992.115491867</v>
      </c>
      <c r="AC8" s="3">
        <v>-49349799.657831192</v>
      </c>
      <c r="AD8" s="3">
        <v>-33340606.072978973</v>
      </c>
      <c r="AE8" s="3">
        <v>-78328347.357894897</v>
      </c>
      <c r="AF8" s="3">
        <v>-96201556.430968285</v>
      </c>
      <c r="AG8" s="3">
        <v>-120277140.13034153</v>
      </c>
      <c r="AH8" s="3">
        <v>-135519514.2939043</v>
      </c>
    </row>
    <row r="9" spans="2:34" x14ac:dyDescent="0.35">
      <c r="B9" t="s">
        <v>28</v>
      </c>
      <c r="C9" t="s">
        <v>29</v>
      </c>
      <c r="D9" t="s">
        <v>13</v>
      </c>
      <c r="E9" s="2" t="s">
        <v>8</v>
      </c>
      <c r="F9" s="3"/>
      <c r="K9" s="3">
        <v>111441.67627811432</v>
      </c>
      <c r="L9" s="3">
        <v>43622.628626823425</v>
      </c>
      <c r="M9" s="3">
        <v>-110537963.18233681</v>
      </c>
      <c r="N9" s="3">
        <v>51097838.315339088</v>
      </c>
      <c r="O9" s="3">
        <v>127108629.37480354</v>
      </c>
      <c r="P9" s="3">
        <v>94846273.679561615</v>
      </c>
      <c r="Q9" s="3">
        <v>66687392.138961792</v>
      </c>
      <c r="R9" s="3">
        <v>78456401.394546509</v>
      </c>
      <c r="S9" s="3">
        <v>146772388.40021467</v>
      </c>
      <c r="T9" s="3">
        <v>104439929.58399677</v>
      </c>
      <c r="U9" s="3">
        <v>111051953.83400726</v>
      </c>
      <c r="V9" s="3">
        <v>127610349.6773262</v>
      </c>
      <c r="W9" s="3">
        <v>206733829.36594582</v>
      </c>
      <c r="X9" s="3">
        <v>293275957.88579559</v>
      </c>
      <c r="Y9" s="3">
        <v>400583750.30413198</v>
      </c>
      <c r="Z9" s="3">
        <v>533684066.02009249</v>
      </c>
      <c r="AA9" s="3">
        <v>613075213.47778368</v>
      </c>
      <c r="AB9" s="3">
        <v>664495170.31924534</v>
      </c>
      <c r="AC9" s="3">
        <v>659610072.4521699</v>
      </c>
      <c r="AD9" s="3">
        <v>641023380.16641998</v>
      </c>
      <c r="AE9" s="3">
        <v>837265903.79843283</v>
      </c>
      <c r="AF9" s="3">
        <v>977564037.40981007</v>
      </c>
      <c r="AG9" s="3">
        <v>1088804018.3894119</v>
      </c>
      <c r="AH9" s="3">
        <v>1180241524.200211</v>
      </c>
    </row>
    <row r="10" spans="2:34" x14ac:dyDescent="0.35">
      <c r="B10" t="s">
        <v>28</v>
      </c>
      <c r="C10" t="s">
        <v>29</v>
      </c>
      <c r="D10" t="s">
        <v>14</v>
      </c>
      <c r="E10" s="2" t="s">
        <v>8</v>
      </c>
      <c r="F10" s="3"/>
      <c r="K10" s="3">
        <v>0</v>
      </c>
      <c r="L10" s="3">
        <v>1.8646560852176019E-6</v>
      </c>
      <c r="M10" s="3">
        <v>-2951725.1227343976</v>
      </c>
      <c r="N10" s="3">
        <v>-562801.85892343998</v>
      </c>
      <c r="O10" s="3">
        <v>7223578.6145674959</v>
      </c>
      <c r="P10" s="3">
        <v>5726810.1774109006</v>
      </c>
      <c r="Q10" s="3">
        <v>3781324.0337810963</v>
      </c>
      <c r="R10" s="3">
        <v>-2139125.1212219894</v>
      </c>
      <c r="S10" s="3">
        <v>3156996.6328718066</v>
      </c>
      <c r="T10" s="3">
        <v>6494299.3657810092</v>
      </c>
      <c r="U10" s="3">
        <v>10718365.509907007</v>
      </c>
      <c r="V10" s="3">
        <v>18909235.897484004</v>
      </c>
      <c r="W10" s="3">
        <v>47567959.391210973</v>
      </c>
      <c r="X10" s="3">
        <v>51601481.433748007</v>
      </c>
      <c r="Y10" s="3">
        <v>66859542.923586965</v>
      </c>
      <c r="Z10" s="3">
        <v>130671199.22463804</v>
      </c>
      <c r="AA10" s="3">
        <v>136878900.62711507</v>
      </c>
      <c r="AB10" s="3">
        <v>140268922.258255</v>
      </c>
      <c r="AC10" s="3">
        <v>135284955.85025096</v>
      </c>
      <c r="AD10" s="3">
        <v>117505704.08126205</v>
      </c>
      <c r="AE10" s="3">
        <v>200866184.19203097</v>
      </c>
      <c r="AF10" s="3">
        <v>243389998.426458</v>
      </c>
      <c r="AG10" s="3">
        <v>263366576.78036207</v>
      </c>
      <c r="AH10" s="3">
        <v>291208694.19963998</v>
      </c>
    </row>
    <row r="11" spans="2:34" x14ac:dyDescent="0.35">
      <c r="B11" t="s">
        <v>28</v>
      </c>
      <c r="C11" t="s">
        <v>29</v>
      </c>
      <c r="D11" t="s">
        <v>15</v>
      </c>
      <c r="E11" s="2" t="s">
        <v>8</v>
      </c>
      <c r="F11" s="3"/>
      <c r="K11" s="3">
        <v>56136.596558696066</v>
      </c>
      <c r="L11" s="3">
        <v>-38734.738394921005</v>
      </c>
      <c r="M11" s="3">
        <v>-72875642.431951791</v>
      </c>
      <c r="N11" s="3">
        <v>43269219.110868901</v>
      </c>
      <c r="O11" s="3">
        <v>55427672.879883371</v>
      </c>
      <c r="P11" s="3">
        <v>50889674.718059532</v>
      </c>
      <c r="Q11" s="3">
        <v>71818330.09078142</v>
      </c>
      <c r="R11" s="3">
        <v>44055881.974820577</v>
      </c>
      <c r="S11" s="3">
        <v>120311868.91733214</v>
      </c>
      <c r="T11" s="3">
        <v>85305634.267936602</v>
      </c>
      <c r="U11" s="3">
        <v>123243356.66793559</v>
      </c>
      <c r="V11" s="3">
        <v>126630098.68114901</v>
      </c>
      <c r="W11" s="3">
        <v>189359174.86605939</v>
      </c>
      <c r="X11" s="3">
        <v>248993712.93486145</v>
      </c>
      <c r="Y11" s="3">
        <v>354354096.2441451</v>
      </c>
      <c r="Z11" s="3">
        <v>500464795.38527524</v>
      </c>
      <c r="AA11" s="3">
        <v>619183589.42639363</v>
      </c>
      <c r="AB11" s="3">
        <v>678231014.36415756</v>
      </c>
      <c r="AC11" s="3">
        <v>717905391.46572661</v>
      </c>
      <c r="AD11" s="3">
        <v>731120144.33652425</v>
      </c>
      <c r="AE11" s="3">
        <v>1005477911.3733379</v>
      </c>
      <c r="AF11" s="3">
        <v>1249995566.258723</v>
      </c>
      <c r="AG11" s="3">
        <v>1493709361.3533289</v>
      </c>
      <c r="AH11" s="3">
        <v>1733037302.6945796</v>
      </c>
    </row>
    <row r="12" spans="2:34" x14ac:dyDescent="0.35">
      <c r="B12" t="s">
        <v>28</v>
      </c>
      <c r="C12" t="s">
        <v>29</v>
      </c>
      <c r="D12" t="s">
        <v>16</v>
      </c>
      <c r="E12" s="2" t="s">
        <v>8</v>
      </c>
      <c r="F12" s="3"/>
      <c r="K12" s="3">
        <v>0</v>
      </c>
      <c r="L12" s="3">
        <v>-59085.029875391941</v>
      </c>
      <c r="M12" s="3">
        <v>55904648.368948013</v>
      </c>
      <c r="N12" s="3">
        <v>-48902156.690104485</v>
      </c>
      <c r="O12" s="3">
        <v>-35506932.402911298</v>
      </c>
      <c r="P12" s="3">
        <v>-21566785.913447626</v>
      </c>
      <c r="Q12" s="3">
        <v>-18661921.921004653</v>
      </c>
      <c r="R12" s="3">
        <v>-37282454.94022429</v>
      </c>
      <c r="S12" s="3">
        <v>-53640919.316804744</v>
      </c>
      <c r="T12" s="3">
        <v>16564009.827316031</v>
      </c>
      <c r="U12" s="3">
        <v>-73255219.460393995</v>
      </c>
      <c r="V12" s="3">
        <v>-35372958.802739158</v>
      </c>
      <c r="W12" s="3">
        <v>-71762834.155341595</v>
      </c>
      <c r="X12" s="3">
        <v>-59406069.325364068</v>
      </c>
      <c r="Y12" s="3">
        <v>-182339171.32823548</v>
      </c>
      <c r="Z12" s="3">
        <v>-207620934.78984898</v>
      </c>
      <c r="AA12" s="3">
        <v>-138953038.09506899</v>
      </c>
      <c r="AB12" s="3">
        <v>49993690.865950756</v>
      </c>
      <c r="AC12" s="3">
        <v>66209907.116192743</v>
      </c>
      <c r="AD12" s="3">
        <v>235862787.21230659</v>
      </c>
      <c r="AE12" s="3">
        <v>-460992106.03828573</v>
      </c>
      <c r="AF12" s="3">
        <v>-199747952.9542281</v>
      </c>
      <c r="AG12" s="3">
        <v>-180471496.49633011</v>
      </c>
      <c r="AH12" s="3">
        <v>-183393670.15327939</v>
      </c>
    </row>
    <row r="13" spans="2:34" x14ac:dyDescent="0.35">
      <c r="B13" t="s">
        <v>28</v>
      </c>
      <c r="C13" t="s">
        <v>29</v>
      </c>
      <c r="D13" t="s">
        <v>17</v>
      </c>
      <c r="E13" s="2" t="s">
        <v>8</v>
      </c>
      <c r="F13" s="3"/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7542870663.2438393</v>
      </c>
    </row>
    <row r="14" spans="2:34" x14ac:dyDescent="0.35">
      <c r="B14" t="s">
        <v>28</v>
      </c>
      <c r="C14" t="s">
        <v>29</v>
      </c>
      <c r="D14" t="s">
        <v>19</v>
      </c>
      <c r="E14" s="2" t="s">
        <v>8</v>
      </c>
      <c r="F14" s="3"/>
      <c r="K14" s="3">
        <v>0</v>
      </c>
      <c r="L14" s="3">
        <v>0</v>
      </c>
      <c r="M14" s="3">
        <v>0</v>
      </c>
      <c r="N14" s="3">
        <v>714608513.74005783</v>
      </c>
      <c r="O14" s="3">
        <v>0</v>
      </c>
      <c r="P14" s="3">
        <v>0</v>
      </c>
      <c r="Q14" s="3">
        <v>0</v>
      </c>
      <c r="R14" s="3">
        <v>217293415.98866597</v>
      </c>
      <c r="S14" s="3">
        <v>0</v>
      </c>
      <c r="T14" s="3">
        <v>298325094.29079217</v>
      </c>
      <c r="U14" s="3">
        <v>325892361.61408484</v>
      </c>
      <c r="V14" s="3">
        <v>404779996.48028982</v>
      </c>
      <c r="W14" s="3">
        <v>234972770.79582202</v>
      </c>
      <c r="X14" s="3">
        <v>103167888.53692937</v>
      </c>
      <c r="Y14" s="3">
        <v>79530203.093491763</v>
      </c>
      <c r="Z14" s="3">
        <v>102408220.94119078</v>
      </c>
      <c r="AA14" s="3">
        <v>5449414.9830263983</v>
      </c>
      <c r="AB14" s="3">
        <v>18542969.31685666</v>
      </c>
      <c r="AC14" s="3">
        <v>0</v>
      </c>
      <c r="AD14" s="3">
        <v>6648693.4041726897</v>
      </c>
      <c r="AE14" s="3">
        <v>21033455.201713707</v>
      </c>
      <c r="AF14" s="3">
        <v>6575536.7016231706</v>
      </c>
      <c r="AG14" s="3">
        <v>0</v>
      </c>
      <c r="AH14" s="3">
        <v>6755712.4769738317</v>
      </c>
    </row>
    <row r="15" spans="2:34" x14ac:dyDescent="0.35">
      <c r="B15" t="s">
        <v>28</v>
      </c>
      <c r="C15" t="s">
        <v>29</v>
      </c>
      <c r="D15" t="s">
        <v>20</v>
      </c>
      <c r="E15" s="2" t="s">
        <v>8</v>
      </c>
      <c r="F15" s="3"/>
      <c r="K15" s="3">
        <v>0</v>
      </c>
      <c r="L15" s="3">
        <v>0</v>
      </c>
      <c r="M15" s="3">
        <v>0</v>
      </c>
      <c r="N15" s="3">
        <v>0</v>
      </c>
      <c r="O15" s="3">
        <v>7146085.1374005787</v>
      </c>
      <c r="P15" s="3">
        <v>7146085.1374005787</v>
      </c>
      <c r="Q15" s="3">
        <v>7146085.1374005787</v>
      </c>
      <c r="R15" s="3">
        <v>7146085.1374005787</v>
      </c>
      <c r="S15" s="3">
        <v>9319019.2972872369</v>
      </c>
      <c r="T15" s="3">
        <v>9319019.2972872369</v>
      </c>
      <c r="U15" s="3">
        <v>11737661.9475521</v>
      </c>
      <c r="V15" s="3">
        <v>12772174.641135287</v>
      </c>
      <c r="W15" s="3">
        <v>14361248.085346939</v>
      </c>
      <c r="X15" s="3">
        <v>21112181.993577339</v>
      </c>
      <c r="Y15" s="3">
        <v>21532281.60523821</v>
      </c>
      <c r="Z15" s="3">
        <v>21808959.454434101</v>
      </c>
      <c r="AA15" s="3">
        <v>22549718.282681234</v>
      </c>
      <c r="AB15" s="3">
        <v>24864278.804643515</v>
      </c>
      <c r="AC15" s="3">
        <v>25049708.497812081</v>
      </c>
      <c r="AD15" s="3">
        <v>25049708.497812081</v>
      </c>
      <c r="AE15" s="3">
        <v>25116195.431853808</v>
      </c>
      <c r="AF15" s="3">
        <v>25326529.983870946</v>
      </c>
      <c r="AG15" s="3">
        <v>25392285.350887179</v>
      </c>
      <c r="AH15" s="3">
        <v>25392285.350887179</v>
      </c>
    </row>
    <row r="16" spans="2:34" x14ac:dyDescent="0.35">
      <c r="B16" t="s">
        <v>28</v>
      </c>
      <c r="C16" t="s">
        <v>30</v>
      </c>
      <c r="D16" t="s">
        <v>7</v>
      </c>
      <c r="E16" s="2" t="s">
        <v>8</v>
      </c>
      <c r="F16" s="3">
        <v>103622858.35713723</v>
      </c>
      <c r="K16" s="3">
        <v>1910386.6936686879</v>
      </c>
      <c r="L16" s="3">
        <v>3095227.1451509185</v>
      </c>
      <c r="M16" s="3">
        <v>4827427.0613987641</v>
      </c>
      <c r="N16" s="3">
        <v>5633950.2789800372</v>
      </c>
      <c r="O16" s="3">
        <v>5929078.0461088428</v>
      </c>
      <c r="P16" s="3">
        <v>4800302.5838800855</v>
      </c>
      <c r="Q16" s="3">
        <v>5324836.5724163316</v>
      </c>
      <c r="R16" s="3">
        <v>6041622.8265576838</v>
      </c>
      <c r="S16" s="3">
        <v>5233978.2566704592</v>
      </c>
      <c r="T16" s="3">
        <v>6283768.9255004507</v>
      </c>
      <c r="U16" s="3">
        <v>4702869.2806515759</v>
      </c>
      <c r="V16" s="3">
        <v>5471206.8497239221</v>
      </c>
      <c r="W16" s="3">
        <v>4769263.4668201022</v>
      </c>
      <c r="X16" s="3">
        <v>5031414.5817455631</v>
      </c>
      <c r="Y16" s="3">
        <v>5498190.3916559415</v>
      </c>
      <c r="Z16" s="3">
        <v>4704427.6047779219</v>
      </c>
      <c r="AA16" s="3">
        <v>3667632.4163344922</v>
      </c>
      <c r="AB16" s="3">
        <v>3629572.1956937341</v>
      </c>
      <c r="AC16" s="3">
        <v>3578165.9852312794</v>
      </c>
      <c r="AD16" s="3">
        <v>3043187.5329472795</v>
      </c>
      <c r="AE16" s="3">
        <v>3313207.2734539364</v>
      </c>
      <c r="AF16" s="3">
        <v>3335759.1112729381</v>
      </c>
      <c r="AG16" s="3">
        <v>2491760.0877092234</v>
      </c>
      <c r="AH16" s="3">
        <v>1305623.1887870834</v>
      </c>
    </row>
    <row r="17" spans="2:34" x14ac:dyDescent="0.35">
      <c r="B17" t="s">
        <v>28</v>
      </c>
      <c r="C17" t="s">
        <v>30</v>
      </c>
      <c r="D17" t="s">
        <v>9</v>
      </c>
      <c r="E17" s="2" t="s">
        <v>8</v>
      </c>
      <c r="F17" s="3">
        <v>182743886.88788107</v>
      </c>
      <c r="K17" s="3">
        <v>3554381.0925958776</v>
      </c>
      <c r="L17" s="3">
        <v>3321851.488407359</v>
      </c>
      <c r="M17" s="3">
        <v>3825421.8341979277</v>
      </c>
      <c r="N17" s="3">
        <v>5162418.8758967007</v>
      </c>
      <c r="O17" s="3">
        <v>5331856.4504593816</v>
      </c>
      <c r="P17" s="3">
        <v>6970807.0644925172</v>
      </c>
      <c r="Q17" s="3">
        <v>6514772.9574681893</v>
      </c>
      <c r="R17" s="3">
        <v>6088572.857444847</v>
      </c>
      <c r="S17" s="3">
        <v>6739060.7189060263</v>
      </c>
      <c r="T17" s="3">
        <v>5766927.8769342396</v>
      </c>
      <c r="U17" s="3">
        <v>7564409.5197057128</v>
      </c>
      <c r="V17" s="3">
        <v>6992072.0462340787</v>
      </c>
      <c r="W17" s="3">
        <v>7823069.6064229747</v>
      </c>
      <c r="X17" s="3">
        <v>7948929.2846635263</v>
      </c>
      <c r="Y17" s="3">
        <v>7491171.2157049021</v>
      </c>
      <c r="Z17" s="3">
        <v>9293274.4374239314</v>
      </c>
      <c r="AA17" s="3">
        <v>9961030.924388323</v>
      </c>
      <c r="AB17" s="3">
        <v>10176293.850942524</v>
      </c>
      <c r="AC17" s="3">
        <v>10410027.184471825</v>
      </c>
      <c r="AD17" s="3">
        <v>10359372.155659026</v>
      </c>
      <c r="AE17" s="3">
        <v>10078714.808233213</v>
      </c>
      <c r="AF17" s="3">
        <v>9934040.116306806</v>
      </c>
      <c r="AG17" s="3">
        <v>10533355.272494117</v>
      </c>
      <c r="AH17" s="3">
        <v>10902055.248427071</v>
      </c>
    </row>
    <row r="18" spans="2:34" x14ac:dyDescent="0.35">
      <c r="B18" t="s">
        <v>28</v>
      </c>
      <c r="C18" t="s">
        <v>30</v>
      </c>
      <c r="D18" t="s">
        <v>10</v>
      </c>
      <c r="E18" s="2" t="s">
        <v>8</v>
      </c>
      <c r="F18" s="3">
        <v>146938503.38492739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718369.49453700718</v>
      </c>
      <c r="Q18" s="3">
        <v>7094185.5458787289</v>
      </c>
      <c r="R18" s="3">
        <v>37840133.229128934</v>
      </c>
      <c r="S18" s="3">
        <v>25363131.226034947</v>
      </c>
      <c r="T18" s="3">
        <v>19430713.179810848</v>
      </c>
      <c r="U18" s="3">
        <v>14924619.650201654</v>
      </c>
      <c r="V18" s="3">
        <v>9710442.9080794137</v>
      </c>
      <c r="W18" s="3">
        <v>11447344.546754943</v>
      </c>
      <c r="X18" s="3">
        <v>7489395.6260801265</v>
      </c>
      <c r="Y18" s="3">
        <v>5539031.0617281571</v>
      </c>
      <c r="Z18" s="3">
        <v>4182407.995345816</v>
      </c>
      <c r="AA18" s="3">
        <v>3198733.8307099501</v>
      </c>
      <c r="AB18" s="3">
        <v>-0.8513533920359847</v>
      </c>
      <c r="AC18" s="3">
        <v>-0.79565737573456519</v>
      </c>
      <c r="AD18" s="3">
        <v>-0.74360502405099549</v>
      </c>
      <c r="AE18" s="3">
        <v>-0.69495796640279961</v>
      </c>
      <c r="AF18" s="3">
        <v>-0.64949342654467246</v>
      </c>
      <c r="AG18" s="3">
        <v>-0.60700320237819849</v>
      </c>
      <c r="AH18" s="3">
        <v>-0.56729271250298918</v>
      </c>
    </row>
    <row r="19" spans="2:34" x14ac:dyDescent="0.35">
      <c r="B19" t="s">
        <v>28</v>
      </c>
      <c r="C19" t="s">
        <v>30</v>
      </c>
      <c r="D19" t="s">
        <v>11</v>
      </c>
      <c r="E19" s="2" t="s">
        <v>8</v>
      </c>
      <c r="F19" s="3">
        <v>-1899080407.8089161</v>
      </c>
      <c r="K19" s="3">
        <v>0</v>
      </c>
      <c r="L19" s="3">
        <v>-958598.83878423949</v>
      </c>
      <c r="M19" s="3">
        <v>796988145.54339349</v>
      </c>
      <c r="N19" s="3">
        <v>131312006.77747203</v>
      </c>
      <c r="O19" s="3">
        <v>-371469573.95002794</v>
      </c>
      <c r="P19" s="3">
        <v>-194752845.29862157</v>
      </c>
      <c r="Q19" s="3">
        <v>-151286880.15021759</v>
      </c>
      <c r="R19" s="3">
        <v>-116468677.95267352</v>
      </c>
      <c r="S19" s="3">
        <v>-334800444.97351527</v>
      </c>
      <c r="T19" s="3">
        <v>266843864.30728075</v>
      </c>
      <c r="U19" s="3">
        <v>-126931955.33553717</v>
      </c>
      <c r="V19" s="3">
        <v>96604340.452924937</v>
      </c>
      <c r="W19" s="3">
        <v>-119390596.3110546</v>
      </c>
      <c r="X19" s="3">
        <v>-126836842.17414208</v>
      </c>
      <c r="Y19" s="3">
        <v>-431610006.32740694</v>
      </c>
      <c r="Z19" s="3">
        <v>-420795381.05857068</v>
      </c>
      <c r="AA19" s="3">
        <v>-272726514.94663632</v>
      </c>
      <c r="AB19" s="3">
        <v>93150295.428140566</v>
      </c>
      <c r="AC19" s="3">
        <v>99544397.605313361</v>
      </c>
      <c r="AD19" s="3">
        <v>313199899.25461775</v>
      </c>
      <c r="AE19" s="3">
        <v>-526384410.32739109</v>
      </c>
      <c r="AF19" s="3">
        <v>-200641807.36997247</v>
      </c>
      <c r="AG19" s="3">
        <v>-160546135.98265263</v>
      </c>
      <c r="AH19" s="3">
        <v>-141122686.18085468</v>
      </c>
    </row>
    <row r="20" spans="2:34" x14ac:dyDescent="0.35">
      <c r="B20" t="s">
        <v>28</v>
      </c>
      <c r="C20" t="s">
        <v>30</v>
      </c>
      <c r="D20" t="s">
        <v>12</v>
      </c>
      <c r="E20" s="2" t="s">
        <v>8</v>
      </c>
      <c r="F20" s="3">
        <v>-158173137.68508351</v>
      </c>
      <c r="K20" s="3">
        <v>-476425.12167913024</v>
      </c>
      <c r="L20" s="3">
        <v>-626946.66550402786</v>
      </c>
      <c r="M20" s="3">
        <v>4968428.174068056</v>
      </c>
      <c r="N20" s="3">
        <v>10734864.40075128</v>
      </c>
      <c r="O20" s="3">
        <v>6893624.3871583994</v>
      </c>
      <c r="P20" s="3">
        <v>4445598.382448676</v>
      </c>
      <c r="Q20" s="3">
        <v>1984316.8277890852</v>
      </c>
      <c r="R20" s="3">
        <v>287727.25854002888</v>
      </c>
      <c r="S20" s="3">
        <v>-3519940.1014165748</v>
      </c>
      <c r="T20" s="3">
        <v>-1020780.1108844572</v>
      </c>
      <c r="U20" s="3">
        <v>-4655064.0943522723</v>
      </c>
      <c r="V20" s="3">
        <v>-3209002.2041128408</v>
      </c>
      <c r="W20" s="3">
        <v>-5001951.8228781652</v>
      </c>
      <c r="X20" s="3">
        <v>-7526728.1645277953</v>
      </c>
      <c r="Y20" s="3">
        <v>-10247055.886408972</v>
      </c>
      <c r="Z20" s="3">
        <v>-13326871.837650061</v>
      </c>
      <c r="AA20" s="3">
        <v>-15790051.887282312</v>
      </c>
      <c r="AB20" s="3">
        <v>-14627012.127808198</v>
      </c>
      <c r="AC20" s="3">
        <v>-12752926.016640935</v>
      </c>
      <c r="AD20" s="3">
        <v>-8052192.686532001</v>
      </c>
      <c r="AE20" s="3">
        <v>-17679739.205420148</v>
      </c>
      <c r="AF20" s="3">
        <v>-20293418.502071306</v>
      </c>
      <c r="AG20" s="3">
        <v>-23712231.633804567</v>
      </c>
      <c r="AH20" s="3">
        <v>-24969359.046865258</v>
      </c>
    </row>
    <row r="21" spans="2:34" x14ac:dyDescent="0.35">
      <c r="B21" t="s">
        <v>28</v>
      </c>
      <c r="C21" t="s">
        <v>30</v>
      </c>
      <c r="D21" t="s">
        <v>13</v>
      </c>
      <c r="E21" s="2" t="s">
        <v>8</v>
      </c>
      <c r="F21" s="3">
        <v>2412798775.2618012</v>
      </c>
      <c r="K21" s="3">
        <v>97337.476004991098</v>
      </c>
      <c r="L21" s="3">
        <v>35609.05913247406</v>
      </c>
      <c r="M21" s="3">
        <v>-84328882.861290365</v>
      </c>
      <c r="N21" s="3">
        <v>36432052.520327821</v>
      </c>
      <c r="O21" s="3">
        <v>84697846.763875484</v>
      </c>
      <c r="P21" s="3">
        <v>59065492.452662282</v>
      </c>
      <c r="Q21" s="3">
        <v>38812669.384574734</v>
      </c>
      <c r="R21" s="3">
        <v>42675084.040219858</v>
      </c>
      <c r="S21" s="3">
        <v>74611639.748171002</v>
      </c>
      <c r="T21" s="3">
        <v>49618658.200583667</v>
      </c>
      <c r="U21" s="3">
        <v>49308395.599349245</v>
      </c>
      <c r="V21" s="3">
        <v>52953758.298714891</v>
      </c>
      <c r="W21" s="3">
        <v>80174943.329647526</v>
      </c>
      <c r="X21" s="3">
        <v>106296703.59250692</v>
      </c>
      <c r="Y21" s="3">
        <v>135691575.54312295</v>
      </c>
      <c r="Z21" s="3">
        <v>168950707.90071872</v>
      </c>
      <c r="AA21" s="3">
        <v>181386833.65923697</v>
      </c>
      <c r="AB21" s="3">
        <v>183738451.8387284</v>
      </c>
      <c r="AC21" s="3">
        <v>170455777.16907343</v>
      </c>
      <c r="AD21" s="3">
        <v>154815535.21773991</v>
      </c>
      <c r="AE21" s="3">
        <v>188981937.24311602</v>
      </c>
      <c r="AF21" s="3">
        <v>206214086.96196178</v>
      </c>
      <c r="AG21" s="3">
        <v>214654032.01213968</v>
      </c>
      <c r="AH21" s="3">
        <v>217458530.11148331</v>
      </c>
    </row>
    <row r="22" spans="2:34" x14ac:dyDescent="0.35">
      <c r="B22" t="s">
        <v>28</v>
      </c>
      <c r="C22" t="s">
        <v>30</v>
      </c>
      <c r="D22" t="s">
        <v>14</v>
      </c>
      <c r="E22" s="2" t="s">
        <v>8</v>
      </c>
      <c r="F22" s="3">
        <v>470104776.46257138</v>
      </c>
      <c r="K22" s="3">
        <v>0</v>
      </c>
      <c r="L22" s="3">
        <v>1.5221148034947359E-6</v>
      </c>
      <c r="M22" s="3">
        <v>-2251856.9634144655</v>
      </c>
      <c r="N22" s="3">
        <v>-401269.94720012997</v>
      </c>
      <c r="O22" s="3">
        <v>4813375.4379443079</v>
      </c>
      <c r="P22" s="3">
        <v>3566369.5598046877</v>
      </c>
      <c r="Q22" s="3">
        <v>2200765.0149711948</v>
      </c>
      <c r="R22" s="3">
        <v>-1163542.3330420461</v>
      </c>
      <c r="S22" s="3">
        <v>1604857.0035920704</v>
      </c>
      <c r="T22" s="3">
        <v>3085394.8462670301</v>
      </c>
      <c r="U22" s="3">
        <v>4759082.4699121332</v>
      </c>
      <c r="V22" s="3">
        <v>7846660.6341935657</v>
      </c>
      <c r="W22" s="3">
        <v>18447674.77192359</v>
      </c>
      <c r="X22" s="3">
        <v>18702751.553311087</v>
      </c>
      <c r="Y22" s="3">
        <v>22647640.381085601</v>
      </c>
      <c r="Z22" s="3">
        <v>41367155.245754093</v>
      </c>
      <c r="AA22" s="3">
        <v>40497527.601333134</v>
      </c>
      <c r="AB22" s="3">
        <v>38785525.866857134</v>
      </c>
      <c r="AC22" s="3">
        <v>34960203.386540107</v>
      </c>
      <c r="AD22" s="3">
        <v>28379165.302449796</v>
      </c>
      <c r="AE22" s="3">
        <v>45338142.211487047</v>
      </c>
      <c r="AF22" s="3">
        <v>51342361.605457395</v>
      </c>
      <c r="AG22" s="3">
        <v>51921830.419733539</v>
      </c>
      <c r="AH22" s="3">
        <v>53654962.393609039</v>
      </c>
    </row>
    <row r="23" spans="2:34" x14ac:dyDescent="0.35">
      <c r="B23" t="s">
        <v>28</v>
      </c>
      <c r="C23" t="s">
        <v>30</v>
      </c>
      <c r="D23" t="s">
        <v>15</v>
      </c>
      <c r="E23" s="2" t="s">
        <v>8</v>
      </c>
      <c r="F23" s="3">
        <v>2598014751.6918764</v>
      </c>
      <c r="K23" s="3">
        <v>49031.877507813835</v>
      </c>
      <c r="L23" s="3">
        <v>-31619.084713696579</v>
      </c>
      <c r="M23" s="3">
        <v>-55596478.686223485</v>
      </c>
      <c r="N23" s="3">
        <v>30850355.223100148</v>
      </c>
      <c r="O23" s="3">
        <v>36933798.807755686</v>
      </c>
      <c r="P23" s="3">
        <v>31691531.795262374</v>
      </c>
      <c r="Q23" s="3">
        <v>41798921.987492047</v>
      </c>
      <c r="R23" s="3">
        <v>23963480.765409663</v>
      </c>
      <c r="S23" s="3">
        <v>61160453.399530753</v>
      </c>
      <c r="T23" s="3">
        <v>40528092.331970744</v>
      </c>
      <c r="U23" s="3">
        <v>54721524.257534817</v>
      </c>
      <c r="V23" s="3">
        <v>52546988.985294029</v>
      </c>
      <c r="W23" s="3">
        <v>73436752.757872328</v>
      </c>
      <c r="X23" s="3">
        <v>90246780.169212863</v>
      </c>
      <c r="Y23" s="3">
        <v>120031992.26883742</v>
      </c>
      <c r="Z23" s="3">
        <v>158434337.54783913</v>
      </c>
      <c r="AA23" s="3">
        <v>183194081.68975738</v>
      </c>
      <c r="AB23" s="3">
        <v>187536527.17808393</v>
      </c>
      <c r="AC23" s="3">
        <v>185520395.37727311</v>
      </c>
      <c r="AD23" s="3">
        <v>176575082.83792183</v>
      </c>
      <c r="AE23" s="3">
        <v>226949601.89402518</v>
      </c>
      <c r="AF23" s="3">
        <v>263682668.8976112</v>
      </c>
      <c r="AG23" s="3">
        <v>294479751.77668411</v>
      </c>
      <c r="AH23" s="3">
        <v>319310697.63683683</v>
      </c>
    </row>
    <row r="24" spans="2:34" x14ac:dyDescent="0.35">
      <c r="B24" t="s">
        <v>28</v>
      </c>
      <c r="C24" t="s">
        <v>30</v>
      </c>
      <c r="D24" t="s">
        <v>16</v>
      </c>
      <c r="E24" s="2" t="s">
        <v>8</v>
      </c>
      <c r="F24" s="3">
        <v>-472725830.44644743</v>
      </c>
      <c r="K24" s="3">
        <v>0</v>
      </c>
      <c r="L24" s="3">
        <v>-48230.984443314999</v>
      </c>
      <c r="M24" s="3">
        <v>42649388.57187093</v>
      </c>
      <c r="N24" s="3">
        <v>-34866561.866989315</v>
      </c>
      <c r="O24" s="3">
        <v>-23659768.298258502</v>
      </c>
      <c r="P24" s="3">
        <v>-13430710.360879743</v>
      </c>
      <c r="Q24" s="3">
        <v>-10861408.46670658</v>
      </c>
      <c r="R24" s="3">
        <v>-20279185.248361059</v>
      </c>
      <c r="S24" s="3">
        <v>-27268323.364153203</v>
      </c>
      <c r="T24" s="3">
        <v>7869441.7482510395</v>
      </c>
      <c r="U24" s="3">
        <v>-32526193.517219577</v>
      </c>
      <c r="V24" s="3">
        <v>-14678520.319762642</v>
      </c>
      <c r="W24" s="3">
        <v>-27830864.34970843</v>
      </c>
      <c r="X24" s="3">
        <v>-21531493.369576287</v>
      </c>
      <c r="Y24" s="3">
        <v>-61764585.862434782</v>
      </c>
      <c r="Z24" s="3">
        <v>-65727470.878685206</v>
      </c>
      <c r="AA24" s="3">
        <v>-41111190.035591349</v>
      </c>
      <c r="AB24" s="3">
        <v>13823672.122403275</v>
      </c>
      <c r="AC24" s="3">
        <v>17109898.173365396</v>
      </c>
      <c r="AD24" s="3">
        <v>56963949.787199974</v>
      </c>
      <c r="AE24" s="3">
        <v>-104051987.37660845</v>
      </c>
      <c r="AF24" s="3">
        <v>-42136208.130280472</v>
      </c>
      <c r="AG24" s="3">
        <v>-35579345.531352527</v>
      </c>
      <c r="AH24" s="3">
        <v>-33790132.888526626</v>
      </c>
    </row>
    <row r="25" spans="2:34" x14ac:dyDescent="0.35">
      <c r="B25" t="s">
        <v>28</v>
      </c>
      <c r="C25" t="s">
        <v>30</v>
      </c>
      <c r="D25" t="s">
        <v>17</v>
      </c>
      <c r="E25" s="2" t="s">
        <v>8</v>
      </c>
      <c r="F25" s="3">
        <v>1389767715.8593071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1389767715.8593071</v>
      </c>
    </row>
    <row r="26" spans="2:34" x14ac:dyDescent="0.35">
      <c r="B26" t="s">
        <v>28</v>
      </c>
      <c r="C26" t="s">
        <v>30</v>
      </c>
      <c r="D26" t="s">
        <v>19</v>
      </c>
      <c r="E26" s="2" t="s">
        <v>8</v>
      </c>
      <c r="F26" s="3">
        <v>1285704134.2218251</v>
      </c>
      <c r="K26" s="3">
        <v>0</v>
      </c>
      <c r="L26" s="3">
        <v>0</v>
      </c>
      <c r="M26" s="3">
        <v>0</v>
      </c>
      <c r="N26" s="3">
        <v>509505994.03802639</v>
      </c>
      <c r="O26" s="3">
        <v>0</v>
      </c>
      <c r="P26" s="3">
        <v>0</v>
      </c>
      <c r="Q26" s="3">
        <v>0</v>
      </c>
      <c r="R26" s="3">
        <v>118193220.99760924</v>
      </c>
      <c r="S26" s="3">
        <v>0</v>
      </c>
      <c r="T26" s="3">
        <v>141732103.27920291</v>
      </c>
      <c r="U26" s="3">
        <v>144700105.98186001</v>
      </c>
      <c r="V26" s="3">
        <v>167969307.75576764</v>
      </c>
      <c r="W26" s="3">
        <v>91126491.684231952</v>
      </c>
      <c r="X26" s="3">
        <v>37392790.555116676</v>
      </c>
      <c r="Y26" s="3">
        <v>26939631.357555676</v>
      </c>
      <c r="Z26" s="3">
        <v>32419820.122971393</v>
      </c>
      <c r="AA26" s="3">
        <v>1612285.2585397861</v>
      </c>
      <c r="AB26" s="3">
        <v>5127285.5348751806</v>
      </c>
      <c r="AC26" s="3">
        <v>0</v>
      </c>
      <c r="AD26" s="3">
        <v>1605746.4668424791</v>
      </c>
      <c r="AE26" s="3">
        <v>4747527.748237432</v>
      </c>
      <c r="AF26" s="3">
        <v>1387088.9735294639</v>
      </c>
      <c r="AG26" s="3">
        <v>0</v>
      </c>
      <c r="AH26" s="3">
        <v>1244734.4674591604</v>
      </c>
    </row>
    <row r="27" spans="2:34" x14ac:dyDescent="0.35">
      <c r="B27" t="s">
        <v>28</v>
      </c>
      <c r="C27" t="s">
        <v>30</v>
      </c>
      <c r="D27" t="s">
        <v>20</v>
      </c>
      <c r="E27" s="2" t="s">
        <v>8</v>
      </c>
      <c r="F27" s="3">
        <v>111119974.40852454</v>
      </c>
      <c r="K27" s="3">
        <v>0</v>
      </c>
      <c r="L27" s="3">
        <v>0</v>
      </c>
      <c r="M27" s="3">
        <v>0</v>
      </c>
      <c r="N27" s="3">
        <v>0</v>
      </c>
      <c r="O27" s="3">
        <v>4761738.2620376302</v>
      </c>
      <c r="P27" s="3">
        <v>4450222.6748015229</v>
      </c>
      <c r="Q27" s="3">
        <v>4159086.6119640404</v>
      </c>
      <c r="R27" s="3">
        <v>3886996.8336112527</v>
      </c>
      <c r="S27" s="3">
        <v>4737316.8631657418</v>
      </c>
      <c r="T27" s="3">
        <v>4427398.9375380762</v>
      </c>
      <c r="U27" s="3">
        <v>5211662.278238032</v>
      </c>
      <c r="V27" s="3">
        <v>5299998.3982946845</v>
      </c>
      <c r="W27" s="3">
        <v>5569539.61002459</v>
      </c>
      <c r="X27" s="3">
        <v>7652026.3295372045</v>
      </c>
      <c r="Y27" s="3">
        <v>7293728.7491934476</v>
      </c>
      <c r="Z27" s="3">
        <v>6904158.045943968</v>
      </c>
      <c r="AA27" s="3">
        <v>6671647.9630628154</v>
      </c>
      <c r="AB27" s="3">
        <v>6875180.2837887276</v>
      </c>
      <c r="AC27" s="3">
        <v>6473320.6907826914</v>
      </c>
      <c r="AD27" s="3">
        <v>6049832.4212922342</v>
      </c>
      <c r="AE27" s="3">
        <v>5669055.9681875324</v>
      </c>
      <c r="AF27" s="3">
        <v>5342552.5660466412</v>
      </c>
      <c r="AG27" s="3">
        <v>5006003.2297027446</v>
      </c>
      <c r="AH27" s="3">
        <v>4678507.6913109748</v>
      </c>
    </row>
    <row r="28" spans="2:34" x14ac:dyDescent="0.35">
      <c r="B28" t="s">
        <v>31</v>
      </c>
      <c r="C28" t="s">
        <v>29</v>
      </c>
      <c r="D28" t="s">
        <v>7</v>
      </c>
      <c r="E28" s="2" t="s">
        <v>8</v>
      </c>
      <c r="F28" s="3"/>
      <c r="K28" s="3">
        <v>913122.99971071072</v>
      </c>
      <c r="L28" s="3">
        <v>1352068.2449030168</v>
      </c>
      <c r="M28" s="3">
        <v>2688533.7994506024</v>
      </c>
      <c r="N28" s="3">
        <v>935911.24491267093</v>
      </c>
      <c r="O28" s="3">
        <v>2265184.8122435398</v>
      </c>
      <c r="P28" s="3">
        <v>2075706.871828109</v>
      </c>
      <c r="Q28" s="3">
        <v>3409913.7767180391</v>
      </c>
      <c r="R28" s="3">
        <v>2362779.5545372516</v>
      </c>
      <c r="S28" s="3">
        <v>4021361.9146206193</v>
      </c>
      <c r="T28" s="3">
        <v>4536009.2430110741</v>
      </c>
      <c r="U28" s="3">
        <v>3864828.7836680636</v>
      </c>
      <c r="V28" s="3">
        <v>7066484.0547660235</v>
      </c>
      <c r="W28" s="3">
        <v>5797675.7663347833</v>
      </c>
      <c r="X28" s="3">
        <v>4921512.2929553147</v>
      </c>
      <c r="Y28" s="3">
        <v>7859103.0461803973</v>
      </c>
      <c r="Z28" s="3">
        <v>6264237.1819199417</v>
      </c>
      <c r="AA28" s="3">
        <v>4739929.3545642775</v>
      </c>
      <c r="AB28" s="3">
        <v>5677644.2419368792</v>
      </c>
      <c r="AC28" s="3">
        <v>5012807.10899828</v>
      </c>
      <c r="AD28" s="3">
        <v>2112347.2075473703</v>
      </c>
      <c r="AE28" s="3">
        <v>6819775.873789072</v>
      </c>
      <c r="AF28" s="3">
        <v>6137275.787455868</v>
      </c>
      <c r="AG28" s="3">
        <v>3836306.0750259869</v>
      </c>
      <c r="AH28" s="3">
        <v>444658.83409383893</v>
      </c>
    </row>
    <row r="29" spans="2:34" x14ac:dyDescent="0.35">
      <c r="B29" t="s">
        <v>31</v>
      </c>
      <c r="C29" t="s">
        <v>29</v>
      </c>
      <c r="D29" t="s">
        <v>9</v>
      </c>
      <c r="E29" s="2" t="s">
        <v>8</v>
      </c>
      <c r="F29" s="3"/>
      <c r="K29" s="3">
        <v>0</v>
      </c>
      <c r="L29" s="3">
        <v>-3.2037496566772461E-7</v>
      </c>
      <c r="M29" s="3">
        <v>-1.8551945686340332E-6</v>
      </c>
      <c r="N29" s="3">
        <v>2226211.8521517739</v>
      </c>
      <c r="O29" s="3">
        <v>1281275.0882308707</v>
      </c>
      <c r="P29" s="3">
        <v>2226211.8521509618</v>
      </c>
      <c r="Q29" s="3">
        <v>1281275.0882282332</v>
      </c>
      <c r="R29" s="3">
        <v>2611422.5069383606</v>
      </c>
      <c r="S29" s="3">
        <v>1281274.8645768613</v>
      </c>
      <c r="T29" s="3">
        <v>2410029.114497751</v>
      </c>
      <c r="U29" s="3">
        <v>4501295.8110173494</v>
      </c>
      <c r="V29" s="3">
        <v>4498423.6628552377</v>
      </c>
      <c r="W29" s="3">
        <v>7435455.2861528695</v>
      </c>
      <c r="X29" s="3">
        <v>10139686.521804869</v>
      </c>
      <c r="Y29" s="3">
        <v>9378567.2438843995</v>
      </c>
      <c r="Z29" s="3">
        <v>16304994.088562652</v>
      </c>
      <c r="AA29" s="3">
        <v>18369890.067424655</v>
      </c>
      <c r="AB29" s="3">
        <v>20930697.419287384</v>
      </c>
      <c r="AC29" s="3">
        <v>24796581.60749805</v>
      </c>
      <c r="AD29" s="3">
        <v>27488032.832212448</v>
      </c>
      <c r="AE29" s="3">
        <v>23665413.592053562</v>
      </c>
      <c r="AF29" s="3">
        <v>25487260.522996202</v>
      </c>
      <c r="AG29" s="3">
        <v>33623073.896360219</v>
      </c>
      <c r="AH29" s="3">
        <v>34080685.865231723</v>
      </c>
    </row>
    <row r="30" spans="2:34" x14ac:dyDescent="0.35">
      <c r="B30" t="s">
        <v>31</v>
      </c>
      <c r="C30" t="s">
        <v>29</v>
      </c>
      <c r="D30" t="s">
        <v>10</v>
      </c>
      <c r="E30" s="2" t="s">
        <v>8</v>
      </c>
      <c r="F30" s="3"/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-610939.24305349961</v>
      </c>
      <c r="Q30" s="3">
        <v>-1482387.8440749049</v>
      </c>
      <c r="R30" s="3">
        <v>166693.9680930078</v>
      </c>
      <c r="S30" s="3">
        <v>546081.3110640049</v>
      </c>
      <c r="T30" s="3">
        <v>-3.0789429843425751</v>
      </c>
      <c r="U30" s="3">
        <v>927779.37769779563</v>
      </c>
      <c r="V30" s="3">
        <v>1440688.2959228158</v>
      </c>
      <c r="W30" s="3">
        <v>-3.0789429843425751</v>
      </c>
      <c r="X30" s="3">
        <v>-3.0789429843425751</v>
      </c>
      <c r="Y30" s="3">
        <v>-3.0789429843425751</v>
      </c>
      <c r="Z30" s="3">
        <v>-3.0789429843425751</v>
      </c>
      <c r="AA30" s="3">
        <v>-3.0789429843425751</v>
      </c>
      <c r="AB30" s="3">
        <v>-3.0789429843425751</v>
      </c>
      <c r="AC30" s="3">
        <v>-3.0789429843425751</v>
      </c>
      <c r="AD30" s="3">
        <v>-3.0789429843425751</v>
      </c>
      <c r="AE30" s="3">
        <v>-3.0789429843425751</v>
      </c>
      <c r="AF30" s="3">
        <v>-3.0789429843425751</v>
      </c>
      <c r="AG30" s="3">
        <v>-3.0789429843425751</v>
      </c>
      <c r="AH30" s="3">
        <v>-3.0789429843425751</v>
      </c>
    </row>
    <row r="31" spans="2:34" x14ac:dyDescent="0.35">
      <c r="B31" t="s">
        <v>31</v>
      </c>
      <c r="C31" t="s">
        <v>29</v>
      </c>
      <c r="D31" t="s">
        <v>11</v>
      </c>
      <c r="E31" s="2" t="s">
        <v>8</v>
      </c>
      <c r="F31" s="3"/>
      <c r="K31" s="3">
        <v>0</v>
      </c>
      <c r="L31" s="3">
        <v>67800332.327917099</v>
      </c>
      <c r="M31" s="3">
        <v>1020767306.9969726</v>
      </c>
      <c r="N31" s="3">
        <v>142277143.30073357</v>
      </c>
      <c r="O31" s="3">
        <v>-645834784.11088228</v>
      </c>
      <c r="P31" s="3">
        <v>134806702.36920118</v>
      </c>
      <c r="Q31" s="3">
        <v>93938847.825611115</v>
      </c>
      <c r="R31" s="3">
        <v>-230690892.64743996</v>
      </c>
      <c r="S31" s="3">
        <v>125222908.20457649</v>
      </c>
      <c r="T31" s="3">
        <v>15705757.546224594</v>
      </c>
      <c r="U31" s="3">
        <v>-205720317.7610054</v>
      </c>
      <c r="V31" s="3">
        <v>113221877.51718903</v>
      </c>
      <c r="W31" s="3">
        <v>742261037.13006401</v>
      </c>
      <c r="X31" s="3">
        <v>325873421.95862579</v>
      </c>
      <c r="Y31" s="3">
        <v>-526834193.93590355</v>
      </c>
      <c r="Z31" s="3">
        <v>-86242023.538906097</v>
      </c>
      <c r="AA31" s="3">
        <v>-705878813.85847569</v>
      </c>
      <c r="AB31" s="3">
        <v>440694316.64973831</v>
      </c>
      <c r="AC31" s="3">
        <v>-459984049.78651619</v>
      </c>
      <c r="AD31" s="3">
        <v>889448990.46345615</v>
      </c>
      <c r="AE31" s="3">
        <v>-1670848089.5848064</v>
      </c>
      <c r="AF31" s="3">
        <v>-1198245511.544559</v>
      </c>
      <c r="AG31" s="3">
        <v>-1003959926.5631001</v>
      </c>
      <c r="AH31" s="3">
        <v>-1017381581.1378264</v>
      </c>
    </row>
    <row r="32" spans="2:34" x14ac:dyDescent="0.35">
      <c r="B32" t="s">
        <v>31</v>
      </c>
      <c r="C32" t="s">
        <v>29</v>
      </c>
      <c r="D32" t="s">
        <v>12</v>
      </c>
      <c r="E32" s="2" t="s">
        <v>8</v>
      </c>
      <c r="F32" s="3"/>
      <c r="K32" s="3">
        <v>0</v>
      </c>
      <c r="L32" s="3">
        <v>1139487.1189994812</v>
      </c>
      <c r="M32" s="3">
        <v>11434436.454999924</v>
      </c>
      <c r="N32" s="3">
        <v>14592406.417999744</v>
      </c>
      <c r="O32" s="3">
        <v>8798771.5500001907</v>
      </c>
      <c r="P32" s="3">
        <v>10174843.509999752</v>
      </c>
      <c r="Q32" s="3">
        <v>11332190.572000027</v>
      </c>
      <c r="R32" s="3">
        <v>9237139.3760004044</v>
      </c>
      <c r="S32" s="3">
        <v>10582191.081000328</v>
      </c>
      <c r="T32" s="3">
        <v>10713042.123999119</v>
      </c>
      <c r="U32" s="3">
        <v>7947803.4760007858</v>
      </c>
      <c r="V32" s="3">
        <v>10225629.671999454</v>
      </c>
      <c r="W32" s="3">
        <v>18515818.305001259</v>
      </c>
      <c r="X32" s="3">
        <v>25291886.999000549</v>
      </c>
      <c r="Y32" s="3">
        <v>12858294.972999096</v>
      </c>
      <c r="Z32" s="3">
        <v>16618217.248000145</v>
      </c>
      <c r="AA32" s="3">
        <v>5401324.2220005989</v>
      </c>
      <c r="AB32" s="3">
        <v>7529183.5289988518</v>
      </c>
      <c r="AC32" s="3">
        <v>2811020.3799991608</v>
      </c>
      <c r="AD32" s="3">
        <v>14179113.531999588</v>
      </c>
      <c r="AE32" s="3">
        <v>-13196186.094999313</v>
      </c>
      <c r="AF32" s="3">
        <v>-31150190.765999794</v>
      </c>
      <c r="AG32" s="3">
        <v>-49272832.22300148</v>
      </c>
      <c r="AH32" s="3">
        <v>-61166627.792000771</v>
      </c>
    </row>
    <row r="33" spans="2:34" x14ac:dyDescent="0.35">
      <c r="B33" t="s">
        <v>31</v>
      </c>
      <c r="C33" t="s">
        <v>29</v>
      </c>
      <c r="D33" t="s">
        <v>13</v>
      </c>
      <c r="E33" s="2" t="s">
        <v>8</v>
      </c>
      <c r="F33" s="3"/>
      <c r="K33" s="3">
        <v>1927463.3852148056</v>
      </c>
      <c r="L33" s="3">
        <v>1699555.0752401352</v>
      </c>
      <c r="M33" s="3">
        <v>-74825983.620544434</v>
      </c>
      <c r="N33" s="3">
        <v>-65836627.46693325</v>
      </c>
      <c r="O33" s="3">
        <v>-7081025.9751491547</v>
      </c>
      <c r="P33" s="3">
        <v>-17993166.133350372</v>
      </c>
      <c r="Q33" s="3">
        <v>-16761732.371587753</v>
      </c>
      <c r="R33" s="3">
        <v>13292506.624044895</v>
      </c>
      <c r="S33" s="3">
        <v>4381988.4914541245</v>
      </c>
      <c r="T33" s="3">
        <v>8564819.4292106628</v>
      </c>
      <c r="U33" s="3">
        <v>15850484.815670967</v>
      </c>
      <c r="V33" s="3">
        <v>20396514.316930771</v>
      </c>
      <c r="W33" s="3">
        <v>-9363107.8018884659</v>
      </c>
      <c r="X33" s="3">
        <v>-13908312.085145473</v>
      </c>
      <c r="Y33" s="3">
        <v>40775693.838178635</v>
      </c>
      <c r="Z33" s="3">
        <v>93442888.749007225</v>
      </c>
      <c r="AA33" s="3">
        <v>155418352.6983552</v>
      </c>
      <c r="AB33" s="3">
        <v>219130675.95099258</v>
      </c>
      <c r="AC33" s="3">
        <v>272520337.90225506</v>
      </c>
      <c r="AD33" s="3">
        <v>257922051.45957279</v>
      </c>
      <c r="AE33" s="3">
        <v>441503226.44156885</v>
      </c>
      <c r="AF33" s="3">
        <v>597123434.7405529</v>
      </c>
      <c r="AG33" s="3">
        <v>732387450.24001026</v>
      </c>
      <c r="AH33" s="3">
        <v>848325679.98614502</v>
      </c>
    </row>
    <row r="34" spans="2:34" x14ac:dyDescent="0.35">
      <c r="B34" t="s">
        <v>31</v>
      </c>
      <c r="C34" t="s">
        <v>29</v>
      </c>
      <c r="D34" t="s">
        <v>14</v>
      </c>
      <c r="E34" s="2" t="s">
        <v>8</v>
      </c>
      <c r="F34" s="3"/>
      <c r="K34" s="3">
        <v>-6.308660155809793E-7</v>
      </c>
      <c r="L34" s="3">
        <v>-1.6160352738551998E-6</v>
      </c>
      <c r="M34" s="3">
        <v>-2946086.0741228983</v>
      </c>
      <c r="N34" s="3">
        <v>-4584765.1660896698</v>
      </c>
      <c r="O34" s="3">
        <v>-2313394.3382356018</v>
      </c>
      <c r="P34" s="3">
        <v>-1865343.7878016979</v>
      </c>
      <c r="Q34" s="3">
        <v>-3616011.4221138954</v>
      </c>
      <c r="R34" s="3">
        <v>5493800.7477039993</v>
      </c>
      <c r="S34" s="3">
        <v>-1133798.576027602</v>
      </c>
      <c r="T34" s="3">
        <v>4708265.1237350106</v>
      </c>
      <c r="U34" s="3">
        <v>6452191.8125180006</v>
      </c>
      <c r="V34" s="3">
        <v>5641359.2057060003</v>
      </c>
      <c r="W34" s="3">
        <v>8421851.296923995</v>
      </c>
      <c r="X34" s="3">
        <v>-1805651.9262769818</v>
      </c>
      <c r="Y34" s="3">
        <v>8447788.3313400149</v>
      </c>
      <c r="Z34" s="3">
        <v>27221564.126370013</v>
      </c>
      <c r="AA34" s="3">
        <v>40565083.045015097</v>
      </c>
      <c r="AB34" s="3">
        <v>47314909.424356997</v>
      </c>
      <c r="AC34" s="3">
        <v>65864253.553333938</v>
      </c>
      <c r="AD34" s="3">
        <v>63237567.258400023</v>
      </c>
      <c r="AE34" s="3">
        <v>121187931.74066091</v>
      </c>
      <c r="AF34" s="3">
        <v>163867915.73038495</v>
      </c>
      <c r="AG34" s="3">
        <v>206904684.45400202</v>
      </c>
      <c r="AH34" s="3">
        <v>251732838.16232198</v>
      </c>
    </row>
    <row r="35" spans="2:34" x14ac:dyDescent="0.35">
      <c r="B35" t="s">
        <v>31</v>
      </c>
      <c r="C35" t="s">
        <v>29</v>
      </c>
      <c r="D35" t="s">
        <v>15</v>
      </c>
      <c r="E35" s="2" t="s">
        <v>8</v>
      </c>
      <c r="F35" s="3"/>
      <c r="K35" s="3">
        <v>-221064.13131270665</v>
      </c>
      <c r="L35" s="3">
        <v>302923.57638185017</v>
      </c>
      <c r="M35" s="3">
        <v>-55281325.511492163</v>
      </c>
      <c r="N35" s="3">
        <v>-49905549.599390253</v>
      </c>
      <c r="O35" s="3">
        <v>-16354018.155856619</v>
      </c>
      <c r="P35" s="3">
        <v>-21548860.012069315</v>
      </c>
      <c r="Q35" s="3">
        <v>-20294494.71827057</v>
      </c>
      <c r="R35" s="3">
        <v>4696920.0776050771</v>
      </c>
      <c r="S35" s="3">
        <v>-3589413.8893541978</v>
      </c>
      <c r="T35" s="3">
        <v>313889.70370931213</v>
      </c>
      <c r="U35" s="3">
        <v>6402615.7723795734</v>
      </c>
      <c r="V35" s="3">
        <v>12253171.755853361</v>
      </c>
      <c r="W35" s="3">
        <v>-11699807.508810109</v>
      </c>
      <c r="X35" s="3">
        <v>-8951961.4226646703</v>
      </c>
      <c r="Y35" s="3">
        <v>37337385.841512643</v>
      </c>
      <c r="Z35" s="3">
        <v>89037594.250503093</v>
      </c>
      <c r="AA35" s="3">
        <v>157929219.38438436</v>
      </c>
      <c r="AB35" s="3">
        <v>225567870.94304329</v>
      </c>
      <c r="AC35" s="3">
        <v>300809127.8320412</v>
      </c>
      <c r="AD35" s="3">
        <v>293039613.30529797</v>
      </c>
      <c r="AE35" s="3">
        <v>529186781.99892122</v>
      </c>
      <c r="AF35" s="3">
        <v>759018293.61390781</v>
      </c>
      <c r="AG35" s="3">
        <v>999975063.06711411</v>
      </c>
      <c r="AH35" s="3">
        <v>1238026818.3044584</v>
      </c>
    </row>
    <row r="36" spans="2:34" x14ac:dyDescent="0.35">
      <c r="B36" t="s">
        <v>31</v>
      </c>
      <c r="C36" t="s">
        <v>29</v>
      </c>
      <c r="D36" t="s">
        <v>16</v>
      </c>
      <c r="E36" s="2" t="s">
        <v>8</v>
      </c>
      <c r="F36" s="3"/>
      <c r="K36" s="3">
        <v>0</v>
      </c>
      <c r="L36" s="3">
        <v>3411308.9244993152</v>
      </c>
      <c r="M36" s="3">
        <v>54624528.308251731</v>
      </c>
      <c r="N36" s="3">
        <v>8275767.0419948846</v>
      </c>
      <c r="O36" s="3">
        <v>-41134731.947319232</v>
      </c>
      <c r="P36" s="3">
        <v>9288784.4736640118</v>
      </c>
      <c r="Q36" s="3">
        <v>6964342.9578779656</v>
      </c>
      <c r="R36" s="3">
        <v>-18839352.216268405</v>
      </c>
      <c r="S36" s="3">
        <v>11083050.824613761</v>
      </c>
      <c r="T36" s="3">
        <v>1489085.1358455438</v>
      </c>
      <c r="U36" s="3">
        <v>-20846123.105165303</v>
      </c>
      <c r="V36" s="3">
        <v>12505355.670969026</v>
      </c>
      <c r="W36" s="3">
        <v>86565364.018395409</v>
      </c>
      <c r="X36" s="3">
        <v>40563538.286893085</v>
      </c>
      <c r="Y36" s="3">
        <v>-70021801.860727072</v>
      </c>
      <c r="Z36" s="3">
        <v>-12240013.596737666</v>
      </c>
      <c r="AA36" s="3">
        <v>-106752146.79362747</v>
      </c>
      <c r="AB36" s="3">
        <v>71005229.608339295</v>
      </c>
      <c r="AC36" s="3">
        <v>-79063016.685400218</v>
      </c>
      <c r="AD36" s="3">
        <v>162968894.37319595</v>
      </c>
      <c r="AE36" s="3">
        <v>-326063819.92274934</v>
      </c>
      <c r="AF36" s="3">
        <v>-249169556.09598255</v>
      </c>
      <c r="AG36" s="3">
        <v>-222492038.70701003</v>
      </c>
      <c r="AH36" s="3">
        <v>-240556747.10011461</v>
      </c>
    </row>
    <row r="37" spans="2:34" x14ac:dyDescent="0.35">
      <c r="B37" t="s">
        <v>31</v>
      </c>
      <c r="C37" t="s">
        <v>29</v>
      </c>
      <c r="D37" t="s">
        <v>17</v>
      </c>
      <c r="E37" s="2" t="s">
        <v>8</v>
      </c>
      <c r="F37" s="3"/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3293762159.856369</v>
      </c>
    </row>
    <row r="38" spans="2:34" x14ac:dyDescent="0.35">
      <c r="B38" t="s">
        <v>31</v>
      </c>
      <c r="C38" t="s">
        <v>29</v>
      </c>
      <c r="D38" t="s">
        <v>19</v>
      </c>
      <c r="E38" s="2" t="s">
        <v>8</v>
      </c>
      <c r="F38" s="3"/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</row>
    <row r="39" spans="2:34" x14ac:dyDescent="0.35">
      <c r="B39" t="s">
        <v>31</v>
      </c>
      <c r="C39" t="s">
        <v>29</v>
      </c>
      <c r="D39" t="s">
        <v>20</v>
      </c>
      <c r="E39" s="2" t="s">
        <v>8</v>
      </c>
      <c r="F39" s="3"/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</row>
    <row r="40" spans="2:34" ht="10.199999999999999" x14ac:dyDescent="0.35">
      <c r="B40" t="s">
        <v>31</v>
      </c>
      <c r="C40" t="s">
        <v>30</v>
      </c>
      <c r="D40" t="s">
        <v>7</v>
      </c>
      <c r="E40" s="2" t="s">
        <v>8</v>
      </c>
      <c r="F40" s="3">
        <v>36666608.673726916</v>
      </c>
      <c r="K40" s="3">
        <v>797556.99162434333</v>
      </c>
      <c r="L40" s="3">
        <v>1103690.437725873</v>
      </c>
      <c r="M40" s="3">
        <v>2051069.5630288059</v>
      </c>
      <c r="N40" s="3">
        <v>667291.7828460891</v>
      </c>
      <c r="O40" s="3">
        <v>1509388.2851457498</v>
      </c>
      <c r="P40" s="3">
        <v>1292645.918659027</v>
      </c>
      <c r="Q40" s="3">
        <v>1984600.8638316542</v>
      </c>
      <c r="R40" s="3">
        <v>1285195.5260007535</v>
      </c>
      <c r="S40" s="3">
        <v>2044256.4827149052</v>
      </c>
      <c r="T40" s="3">
        <v>2155025.3157020714</v>
      </c>
      <c r="U40" s="3">
        <v>1716030.2003664447</v>
      </c>
      <c r="V40" s="3">
        <v>2932339.6542991372</v>
      </c>
      <c r="W40" s="3">
        <v>2248438.6200129604</v>
      </c>
      <c r="X40" s="3">
        <v>1783782.5412025966</v>
      </c>
      <c r="Y40" s="3">
        <v>2662150.1093899342</v>
      </c>
      <c r="Z40" s="3">
        <v>1983097.0675889207</v>
      </c>
      <c r="AA40" s="3">
        <v>1402374.0619290925</v>
      </c>
      <c r="AB40" s="3">
        <v>1569915.944766558</v>
      </c>
      <c r="AC40" s="3">
        <v>1295404.6144056076</v>
      </c>
      <c r="AD40" s="3">
        <v>510159.4943654688</v>
      </c>
      <c r="AE40" s="3">
        <v>1539313.1982868828</v>
      </c>
      <c r="AF40" s="3">
        <v>1294639.1995938479</v>
      </c>
      <c r="AG40" s="3">
        <v>756314.7757804069</v>
      </c>
      <c r="AH40" s="3">
        <v>81928.024459787805</v>
      </c>
    </row>
    <row r="41" spans="2:34" ht="10.199999999999999" x14ac:dyDescent="0.35">
      <c r="B41" t="s">
        <v>31</v>
      </c>
      <c r="C41" t="s">
        <v>30</v>
      </c>
      <c r="D41" t="s">
        <v>9</v>
      </c>
      <c r="E41" s="2" t="s">
        <v>8</v>
      </c>
      <c r="F41" s="3">
        <v>74447661.374971509</v>
      </c>
      <c r="K41" s="3">
        <v>0</v>
      </c>
      <c r="L41" s="3">
        <v>-2.6152140428354315E-7</v>
      </c>
      <c r="M41" s="3">
        <v>-1.4153190538274777E-6</v>
      </c>
      <c r="N41" s="3">
        <v>1587258.2831869544</v>
      </c>
      <c r="O41" s="3">
        <v>853767.69161245669</v>
      </c>
      <c r="P41" s="3">
        <v>1386372.8563074288</v>
      </c>
      <c r="Q41" s="3">
        <v>745713.76680120453</v>
      </c>
      <c r="R41" s="3">
        <v>1420440.8176674608</v>
      </c>
      <c r="S41" s="3">
        <v>651335.17043765378</v>
      </c>
      <c r="T41" s="3">
        <v>1144987.4713822359</v>
      </c>
      <c r="U41" s="3">
        <v>1998629.1721719278</v>
      </c>
      <c r="V41" s="3">
        <v>1866685.8916254567</v>
      </c>
      <c r="W41" s="3">
        <v>2883597.7547834897</v>
      </c>
      <c r="X41" s="3">
        <v>3675089.0202494571</v>
      </c>
      <c r="Y41" s="3">
        <v>3176845.2032655296</v>
      </c>
      <c r="Z41" s="3">
        <v>5161743.5651076417</v>
      </c>
      <c r="AA41" s="3">
        <v>5434987.617745487</v>
      </c>
      <c r="AB41" s="3">
        <v>5787512.2521614349</v>
      </c>
      <c r="AC41" s="3">
        <v>6407907.8922023633</v>
      </c>
      <c r="AD41" s="3">
        <v>6638719.6577712372</v>
      </c>
      <c r="AE41" s="3">
        <v>5341595.4071414592</v>
      </c>
      <c r="AF41" s="3">
        <v>5376458.1723335097</v>
      </c>
      <c r="AG41" s="3">
        <v>6628675.3709560242</v>
      </c>
      <c r="AH41" s="3">
        <v>6279338.3400627607</v>
      </c>
    </row>
    <row r="42" spans="2:34" x14ac:dyDescent="0.35">
      <c r="B42" t="s">
        <v>31</v>
      </c>
      <c r="C42" t="s">
        <v>30</v>
      </c>
      <c r="D42" t="s">
        <v>10</v>
      </c>
      <c r="E42" s="2" t="s">
        <v>8</v>
      </c>
      <c r="F42" s="3">
        <v>134812.99595171175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-380462.25591873436</v>
      </c>
      <c r="Q42" s="3">
        <v>-862763.22174813319</v>
      </c>
      <c r="R42" s="3">
        <v>90670.473931032291</v>
      </c>
      <c r="S42" s="3">
        <v>277600.04792738555</v>
      </c>
      <c r="T42" s="3">
        <v>-1.4627836323492556</v>
      </c>
      <c r="U42" s="3">
        <v>411945.13923474838</v>
      </c>
      <c r="V42" s="3">
        <v>597834.42329708929</v>
      </c>
      <c r="W42" s="3">
        <v>-1.194067173437386</v>
      </c>
      <c r="X42" s="3">
        <v>-1.1159506293807344</v>
      </c>
      <c r="Y42" s="3">
        <v>-1.0429445134399389</v>
      </c>
      <c r="Z42" s="3">
        <v>-0.97471449854199899</v>
      </c>
      <c r="AA42" s="3">
        <v>-0.91094812947850368</v>
      </c>
      <c r="AB42" s="3">
        <v>-0.8513533920359847</v>
      </c>
      <c r="AC42" s="3">
        <v>-0.79565737573456519</v>
      </c>
      <c r="AD42" s="3">
        <v>-0.74360502405099549</v>
      </c>
      <c r="AE42" s="3">
        <v>-0.69495796640279961</v>
      </c>
      <c r="AF42" s="3">
        <v>-0.64949342654467246</v>
      </c>
      <c r="AG42" s="3">
        <v>-0.60700320237819849</v>
      </c>
      <c r="AH42" s="3">
        <v>-0.56729271250298918</v>
      </c>
    </row>
    <row r="43" spans="2:34" x14ac:dyDescent="0.35">
      <c r="B43" t="s">
        <v>31</v>
      </c>
      <c r="C43" t="s">
        <v>30</v>
      </c>
      <c r="D43" t="s">
        <v>11</v>
      </c>
      <c r="E43" s="2" t="s">
        <v>8</v>
      </c>
      <c r="F43" s="3">
        <v>-261025499.14740422</v>
      </c>
      <c r="K43" s="3">
        <v>0</v>
      </c>
      <c r="L43" s="3">
        <v>55345267.331772916</v>
      </c>
      <c r="M43" s="3">
        <v>778738491.12263668</v>
      </c>
      <c r="N43" s="3">
        <v>101441636.82984042</v>
      </c>
      <c r="O43" s="3">
        <v>-430346986.26250255</v>
      </c>
      <c r="P43" s="3">
        <v>83950839.104732931</v>
      </c>
      <c r="Q43" s="3">
        <v>54673264.706855327</v>
      </c>
      <c r="R43" s="3">
        <v>-125480560.61779994</v>
      </c>
      <c r="S43" s="3">
        <v>63656976.744847208</v>
      </c>
      <c r="T43" s="3">
        <v>7461692.2720212843</v>
      </c>
      <c r="U43" s="3">
        <v>-91342281.344690636</v>
      </c>
      <c r="V43" s="3">
        <v>46983053.892823972</v>
      </c>
      <c r="W43" s="3">
        <v>287861627.53443956</v>
      </c>
      <c r="X43" s="3">
        <v>118111524.69613905</v>
      </c>
      <c r="Y43" s="3">
        <v>-178456968.78837314</v>
      </c>
      <c r="Z43" s="3">
        <v>-27302016.03422064</v>
      </c>
      <c r="AA43" s="3">
        <v>-208844070.31661308</v>
      </c>
      <c r="AB43" s="3">
        <v>121855650.86417019</v>
      </c>
      <c r="AC43" s="3">
        <v>-118868619.45611645</v>
      </c>
      <c r="AD43" s="3">
        <v>214813571.18632576</v>
      </c>
      <c r="AE43" s="3">
        <v>-377132410.83410186</v>
      </c>
      <c r="AF43" s="3">
        <v>-252766156.14271411</v>
      </c>
      <c r="AG43" s="3">
        <v>-197927306.08595702</v>
      </c>
      <c r="AH43" s="3">
        <v>-187451719.55092016</v>
      </c>
    </row>
    <row r="44" spans="2:34" x14ac:dyDescent="0.35">
      <c r="B44" t="s">
        <v>31</v>
      </c>
      <c r="C44" t="s">
        <v>30</v>
      </c>
      <c r="D44" t="s">
        <v>12</v>
      </c>
      <c r="E44" s="2" t="s">
        <v>8</v>
      </c>
      <c r="F44" s="3">
        <v>65379645.35971681</v>
      </c>
      <c r="K44" s="3">
        <v>0</v>
      </c>
      <c r="L44" s="3">
        <v>930160.91598375002</v>
      </c>
      <c r="M44" s="3">
        <v>8723276.8239811193</v>
      </c>
      <c r="N44" s="3">
        <v>10404184.1014426</v>
      </c>
      <c r="O44" s="3">
        <v>5862993.0014805896</v>
      </c>
      <c r="P44" s="3">
        <v>6336381.1695684521</v>
      </c>
      <c r="Q44" s="3">
        <v>6595438.0875701057</v>
      </c>
      <c r="R44" s="3">
        <v>5024391.7915593022</v>
      </c>
      <c r="S44" s="3">
        <v>5379449.3452608408</v>
      </c>
      <c r="T44" s="3">
        <v>5089689.1405087523</v>
      </c>
      <c r="U44" s="3">
        <v>3528919.7930394351</v>
      </c>
      <c r="V44" s="3">
        <v>4243272.7711539017</v>
      </c>
      <c r="W44" s="3">
        <v>7180753.5702236695</v>
      </c>
      <c r="X44" s="3">
        <v>9166943.7720320951</v>
      </c>
      <c r="Y44" s="3">
        <v>4355549.3760288646</v>
      </c>
      <c r="Z44" s="3">
        <v>5260901.995885808</v>
      </c>
      <c r="AA44" s="3">
        <v>1598056.9376438069</v>
      </c>
      <c r="AB44" s="3">
        <v>2081881.9865361422</v>
      </c>
      <c r="AC44" s="3">
        <v>726421.08348884538</v>
      </c>
      <c r="AD44" s="3">
        <v>3424441.4763775375</v>
      </c>
      <c r="AE44" s="3">
        <v>-2978552.9317983775</v>
      </c>
      <c r="AF44" s="3">
        <v>-6571035.6576964622</v>
      </c>
      <c r="AG44" s="3">
        <v>-9713972.3280688804</v>
      </c>
      <c r="AH44" s="3">
        <v>-11269900.862485103</v>
      </c>
    </row>
    <row r="45" spans="2:34" x14ac:dyDescent="0.35">
      <c r="B45" t="s">
        <v>31</v>
      </c>
      <c r="C45" t="s">
        <v>30</v>
      </c>
      <c r="D45" t="s">
        <v>13</v>
      </c>
      <c r="E45" s="2" t="s">
        <v>8</v>
      </c>
      <c r="F45" s="3">
        <v>702712447.2928443</v>
      </c>
      <c r="K45" s="3">
        <v>1683521.1679751992</v>
      </c>
      <c r="L45" s="3">
        <v>1387343.1995775944</v>
      </c>
      <c r="M45" s="3">
        <v>-57084384.640859894</v>
      </c>
      <c r="N45" s="3">
        <v>-46940605.487738281</v>
      </c>
      <c r="O45" s="3">
        <v>-4718386.5951833772</v>
      </c>
      <c r="P45" s="3">
        <v>-11205239.565230511</v>
      </c>
      <c r="Q45" s="3">
        <v>-9755480.8485466056</v>
      </c>
      <c r="R45" s="3">
        <v>7230242.8763413187</v>
      </c>
      <c r="S45" s="3">
        <v>2227580.747773184</v>
      </c>
      <c r="T45" s="3">
        <v>4069084.0131784277</v>
      </c>
      <c r="U45" s="3">
        <v>7037804.817921591</v>
      </c>
      <c r="V45" s="3">
        <v>8463828.3023758288</v>
      </c>
      <c r="W45" s="3">
        <v>-3631174.6350761745</v>
      </c>
      <c r="X45" s="3">
        <v>-5041012.3552047051</v>
      </c>
      <c r="Y45" s="3">
        <v>13812138.252152653</v>
      </c>
      <c r="Z45" s="3">
        <v>29581625.548922621</v>
      </c>
      <c r="AA45" s="3">
        <v>45982682.497586809</v>
      </c>
      <c r="AB45" s="3">
        <v>60591457.918747418</v>
      </c>
      <c r="AC45" s="3">
        <v>70424433.967199296</v>
      </c>
      <c r="AD45" s="3">
        <v>62291550.786813207</v>
      </c>
      <c r="AE45" s="3">
        <v>99653090.677033707</v>
      </c>
      <c r="AF45" s="3">
        <v>125961327.53090779</v>
      </c>
      <c r="AG45" s="3">
        <v>144387710.30773532</v>
      </c>
      <c r="AH45" s="3">
        <v>156303308.80844182</v>
      </c>
    </row>
    <row r="46" spans="2:34" x14ac:dyDescent="0.35">
      <c r="B46" t="s">
        <v>31</v>
      </c>
      <c r="C46" t="s">
        <v>30</v>
      </c>
      <c r="D46" t="s">
        <v>14</v>
      </c>
      <c r="E46" s="2" t="s">
        <v>8</v>
      </c>
      <c r="F46" s="3">
        <v>220092586.38712108</v>
      </c>
      <c r="K46" s="3">
        <v>-5.510228103598386E-7</v>
      </c>
      <c r="L46" s="3">
        <v>-1.319166163028726E-6</v>
      </c>
      <c r="M46" s="3">
        <v>-2247554.9602282494</v>
      </c>
      <c r="N46" s="3">
        <v>-3268874.19960008</v>
      </c>
      <c r="O46" s="3">
        <v>-1541512.3279044402</v>
      </c>
      <c r="P46" s="3">
        <v>-1161642.3623795328</v>
      </c>
      <c r="Q46" s="3">
        <v>-2104551.5698814592</v>
      </c>
      <c r="R46" s="3">
        <v>2988263.6017102273</v>
      </c>
      <c r="S46" s="3">
        <v>-576365.70354698249</v>
      </c>
      <c r="T46" s="3">
        <v>2236862.843769413</v>
      </c>
      <c r="U46" s="3">
        <v>2864850.3280731481</v>
      </c>
      <c r="V46" s="3">
        <v>2340963.5081367092</v>
      </c>
      <c r="W46" s="3">
        <v>3266139.1342312433</v>
      </c>
      <c r="X46" s="3">
        <v>-654451.35353865148</v>
      </c>
      <c r="Y46" s="3">
        <v>2861558.1826872528</v>
      </c>
      <c r="Z46" s="3">
        <v>8617650.0707852747</v>
      </c>
      <c r="AA46" s="3">
        <v>12001744.33560903</v>
      </c>
      <c r="AB46" s="3">
        <v>13082966.731487812</v>
      </c>
      <c r="AC46" s="3">
        <v>17020574.724332366</v>
      </c>
      <c r="AD46" s="3">
        <v>15272700.06662681</v>
      </c>
      <c r="AE46" s="3">
        <v>27353711.654726855</v>
      </c>
      <c r="AF46" s="3">
        <v>34567426.103600562</v>
      </c>
      <c r="AG46" s="3">
        <v>40790559.19167877</v>
      </c>
      <c r="AH46" s="3">
        <v>46381568.386746868</v>
      </c>
    </row>
    <row r="47" spans="2:34" x14ac:dyDescent="0.35">
      <c r="B47" t="s">
        <v>31</v>
      </c>
      <c r="C47" t="s">
        <v>30</v>
      </c>
      <c r="D47" t="s">
        <v>15</v>
      </c>
      <c r="E47" s="2" t="s">
        <v>8</v>
      </c>
      <c r="F47" s="3">
        <v>890437836.42886758</v>
      </c>
      <c r="K47" s="3">
        <v>-193085.97372059274</v>
      </c>
      <c r="L47" s="3">
        <v>247275.87226068811</v>
      </c>
      <c r="M47" s="3">
        <v>-42173858.548358075</v>
      </c>
      <c r="N47" s="3">
        <v>-35581967.143901974</v>
      </c>
      <c r="O47" s="3">
        <v>-10897372.82630912</v>
      </c>
      <c r="P47" s="3">
        <v>-13419547.010423353</v>
      </c>
      <c r="Q47" s="3">
        <v>-11811580.698580556</v>
      </c>
      <c r="R47" s="3">
        <v>2554813.3164303568</v>
      </c>
      <c r="S47" s="3">
        <v>-1824676.0098317307</v>
      </c>
      <c r="T47" s="3">
        <v>149126.73709252814</v>
      </c>
      <c r="U47" s="3">
        <v>2842837.973359888</v>
      </c>
      <c r="V47" s="3">
        <v>5084630.6525511127</v>
      </c>
      <c r="W47" s="3">
        <v>-4537387.0685005179</v>
      </c>
      <c r="X47" s="3">
        <v>-3244602.785636765</v>
      </c>
      <c r="Y47" s="3">
        <v>12647464.375801172</v>
      </c>
      <c r="Z47" s="3">
        <v>28187022.128243778</v>
      </c>
      <c r="AA47" s="3">
        <v>46725557.348676831</v>
      </c>
      <c r="AB47" s="3">
        <v>62371395.975265078</v>
      </c>
      <c r="AC47" s="3">
        <v>77734794.851665646</v>
      </c>
      <c r="AD47" s="3">
        <v>70772901.54702504</v>
      </c>
      <c r="AE47" s="3">
        <v>119444423.53606546</v>
      </c>
      <c r="AF47" s="3">
        <v>160112543.43985498</v>
      </c>
      <c r="AG47" s="3">
        <v>197141703.71676603</v>
      </c>
      <c r="AH47" s="3">
        <v>228105423.02307159</v>
      </c>
    </row>
    <row r="48" spans="2:34" x14ac:dyDescent="0.35">
      <c r="B48" t="s">
        <v>31</v>
      </c>
      <c r="C48" t="s">
        <v>30</v>
      </c>
      <c r="D48" t="s">
        <v>16</v>
      </c>
      <c r="E48" s="2" t="s">
        <v>8</v>
      </c>
      <c r="F48" s="3">
        <v>-161873719.58572471</v>
      </c>
      <c r="K48" s="3">
        <v>0</v>
      </c>
      <c r="L48" s="3">
        <v>2784644.2324876064</v>
      </c>
      <c r="M48" s="3">
        <v>41672791.106719747</v>
      </c>
      <c r="N48" s="3">
        <v>5900507.5255687926</v>
      </c>
      <c r="O48" s="3">
        <v>-27409808.761872839</v>
      </c>
      <c r="P48" s="3">
        <v>5784588.1333958609</v>
      </c>
      <c r="Q48" s="3">
        <v>4053311.008798386</v>
      </c>
      <c r="R48" s="3">
        <v>-10247359.358855838</v>
      </c>
      <c r="S48" s="3">
        <v>5634061.0413855053</v>
      </c>
      <c r="T48" s="3">
        <v>707453.62124804873</v>
      </c>
      <c r="U48" s="3">
        <v>-9255927.9624980073</v>
      </c>
      <c r="V48" s="3">
        <v>5189278.011653454</v>
      </c>
      <c r="W48" s="3">
        <v>33571540.641274512</v>
      </c>
      <c r="X48" s="3">
        <v>14702092.994694863</v>
      </c>
      <c r="Y48" s="3">
        <v>-23718806.890286453</v>
      </c>
      <c r="Z48" s="3">
        <v>-3874874.8436596473</v>
      </c>
      <c r="AA48" s="3">
        <v>-31584108.226100769</v>
      </c>
      <c r="AB48" s="3">
        <v>19633537.674053799</v>
      </c>
      <c r="AC48" s="3">
        <v>-20431385.931297388</v>
      </c>
      <c r="AD48" s="3">
        <v>39359120.722990654</v>
      </c>
      <c r="AE48" s="3">
        <v>-73596896.845242143</v>
      </c>
      <c r="AF48" s="3">
        <v>-52561541.282957517</v>
      </c>
      <c r="AG48" s="3">
        <v>-43863553.396603793</v>
      </c>
      <c r="AH48" s="3">
        <v>-44322382.80062151</v>
      </c>
    </row>
    <row r="49" spans="2:34" x14ac:dyDescent="0.35">
      <c r="B49" t="s">
        <v>31</v>
      </c>
      <c r="C49" t="s">
        <v>30</v>
      </c>
      <c r="D49" t="s">
        <v>17</v>
      </c>
      <c r="E49" s="2" t="s">
        <v>8</v>
      </c>
      <c r="F49" s="3">
        <v>606872968.90741134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606872968.90741134</v>
      </c>
    </row>
    <row r="50" spans="2:34" x14ac:dyDescent="0.35">
      <c r="B50" t="s">
        <v>31</v>
      </c>
      <c r="C50" t="s">
        <v>30</v>
      </c>
      <c r="D50" t="s">
        <v>19</v>
      </c>
      <c r="E50" s="2" t="s">
        <v>8</v>
      </c>
      <c r="F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</row>
    <row r="51" spans="2:34" x14ac:dyDescent="0.35">
      <c r="B51" t="s">
        <v>31</v>
      </c>
      <c r="C51" t="s">
        <v>30</v>
      </c>
      <c r="D51" t="s">
        <v>20</v>
      </c>
      <c r="E51" s="2" t="s">
        <v>8</v>
      </c>
      <c r="F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</row>
    <row r="52" spans="2:34" x14ac:dyDescent="0.35">
      <c r="B52" t="s">
        <v>32</v>
      </c>
      <c r="C52" t="s">
        <v>29</v>
      </c>
      <c r="D52" t="s">
        <v>7</v>
      </c>
      <c r="E52" s="2" t="s">
        <v>8</v>
      </c>
      <c r="F52" s="3"/>
      <c r="K52" s="3">
        <v>1468277.6677886117</v>
      </c>
      <c r="L52" s="3">
        <v>3186883.5576224085</v>
      </c>
      <c r="M52" s="3">
        <v>6028012.8687840067</v>
      </c>
      <c r="N52" s="3">
        <v>7615737.8742858339</v>
      </c>
      <c r="O52" s="3">
        <v>9012539.2275287081</v>
      </c>
      <c r="P52" s="3">
        <v>7685420.3797510983</v>
      </c>
      <c r="Q52" s="3">
        <v>9284004.6979940869</v>
      </c>
      <c r="R52" s="3">
        <v>9666091.9788252264</v>
      </c>
      <c r="S52" s="3">
        <v>10399527.792509405</v>
      </c>
      <c r="T52" s="3">
        <v>13340790.80229751</v>
      </c>
      <c r="U52" s="3">
        <v>10728902.793092143</v>
      </c>
      <c r="V52" s="3">
        <v>13467838.673786972</v>
      </c>
      <c r="W52" s="3">
        <v>11211815.682796817</v>
      </c>
      <c r="X52" s="3">
        <v>13491350.456968445</v>
      </c>
      <c r="Y52" s="3">
        <v>16448449.894636724</v>
      </c>
      <c r="Z52" s="3">
        <v>15245896.892774194</v>
      </c>
      <c r="AA52" s="3">
        <v>12541639.3218552</v>
      </c>
      <c r="AB52" s="3">
        <v>13562988.896350719</v>
      </c>
      <c r="AC52" s="3">
        <v>14256893.019292563</v>
      </c>
      <c r="AD52" s="3">
        <v>13086847.538766157</v>
      </c>
      <c r="AE52" s="3">
        <v>15559540.09812491</v>
      </c>
      <c r="AF52" s="3">
        <v>16532983.292915378</v>
      </c>
      <c r="AG52" s="3">
        <v>13885667.501966717</v>
      </c>
      <c r="AH52" s="3">
        <v>7952830.2602600567</v>
      </c>
    </row>
    <row r="53" spans="2:34" x14ac:dyDescent="0.35">
      <c r="B53" t="s">
        <v>32</v>
      </c>
      <c r="C53" t="s">
        <v>29</v>
      </c>
      <c r="D53" t="s">
        <v>9</v>
      </c>
      <c r="E53" s="2" t="s">
        <v>8</v>
      </c>
      <c r="F53" s="3"/>
      <c r="K53" s="3">
        <v>4454621.5677172616</v>
      </c>
      <c r="L53" s="3">
        <v>4454621.5677172579</v>
      </c>
      <c r="M53" s="3">
        <v>5399539.1580270678</v>
      </c>
      <c r="N53" s="3">
        <v>7625751.0101811141</v>
      </c>
      <c r="O53" s="3">
        <v>8570687.774101913</v>
      </c>
      <c r="P53" s="3">
        <v>11578784.341462187</v>
      </c>
      <c r="Q53" s="3">
        <v>11578784.341460928</v>
      </c>
      <c r="R53" s="3">
        <v>12908931.760172702</v>
      </c>
      <c r="S53" s="3">
        <v>13641943.921252124</v>
      </c>
      <c r="T53" s="3">
        <v>12707538.367733322</v>
      </c>
      <c r="U53" s="3">
        <v>17990719.117617279</v>
      </c>
      <c r="V53" s="3">
        <v>17987846.969455309</v>
      </c>
      <c r="W53" s="3">
        <v>22988038.396196894</v>
      </c>
      <c r="X53" s="3">
        <v>23629109.828415789</v>
      </c>
      <c r="Y53" s="3">
        <v>22867990.550496876</v>
      </c>
      <c r="Z53" s="3">
        <v>30108563.105799705</v>
      </c>
      <c r="AA53" s="3">
        <v>34236618.888101712</v>
      </c>
      <c r="AB53" s="3">
        <v>37555673.369721904</v>
      </c>
      <c r="AC53" s="3">
        <v>41421557.557934031</v>
      </c>
      <c r="AD53" s="3">
        <v>46176168.586086735</v>
      </c>
      <c r="AE53" s="3">
        <v>47935297.645641521</v>
      </c>
      <c r="AF53" s="3">
        <v>52134450.090695933</v>
      </c>
      <c r="AG53" s="3">
        <v>60544319.40921393</v>
      </c>
      <c r="AH53" s="3">
        <v>67566721.803157911</v>
      </c>
    </row>
    <row r="54" spans="2:34" x14ac:dyDescent="0.35">
      <c r="B54" t="s">
        <v>32</v>
      </c>
      <c r="C54" t="s">
        <v>29</v>
      </c>
      <c r="D54" t="s">
        <v>10</v>
      </c>
      <c r="E54" s="2" t="s">
        <v>8</v>
      </c>
      <c r="F54" s="3"/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4851268.6287210993</v>
      </c>
      <c r="Q54" s="3">
        <v>11669427.554770797</v>
      </c>
      <c r="R54" s="3">
        <v>63296994.153929412</v>
      </c>
      <c r="S54" s="3">
        <v>46203746.987344012</v>
      </c>
      <c r="T54" s="3">
        <v>38604367.881680012</v>
      </c>
      <c r="U54" s="3">
        <v>33293102.152124584</v>
      </c>
      <c r="V54" s="3">
        <v>23400659.212704003</v>
      </c>
      <c r="W54" s="3">
        <v>28919960.290132761</v>
      </c>
      <c r="X54" s="3">
        <v>19822540.293441713</v>
      </c>
      <c r="Y54" s="3">
        <v>15649833.041163325</v>
      </c>
      <c r="Z54" s="3">
        <v>11817187.104015023</v>
      </c>
      <c r="AA54" s="3">
        <v>10648943.803061038</v>
      </c>
      <c r="AB54" s="3">
        <v>-3.0789429843425751</v>
      </c>
      <c r="AC54" s="3">
        <v>-3.0789429843425751</v>
      </c>
      <c r="AD54" s="3">
        <v>-3.0789429843425751</v>
      </c>
      <c r="AE54" s="3">
        <v>-3.0789429843425751</v>
      </c>
      <c r="AF54" s="3">
        <v>-3.0789429843425751</v>
      </c>
      <c r="AG54" s="3">
        <v>-3.0789429843425751</v>
      </c>
      <c r="AH54" s="3">
        <v>-3.0789429843425751</v>
      </c>
    </row>
    <row r="55" spans="2:34" x14ac:dyDescent="0.35">
      <c r="B55" t="s">
        <v>32</v>
      </c>
      <c r="C55" t="s">
        <v>29</v>
      </c>
      <c r="D55" t="s">
        <v>11</v>
      </c>
      <c r="E55" s="2" t="s">
        <v>8</v>
      </c>
      <c r="F55" s="3"/>
      <c r="K55" s="3">
        <v>0</v>
      </c>
      <c r="L55" s="3">
        <v>57742875.818759203</v>
      </c>
      <c r="M55" s="3">
        <v>1985852096.1284604</v>
      </c>
      <c r="N55" s="3">
        <v>300935049.30217743</v>
      </c>
      <c r="O55" s="3">
        <v>-1581396879.8355513</v>
      </c>
      <c r="P55" s="3">
        <v>184094770.4580965</v>
      </c>
      <c r="Q55" s="3">
        <v>-154627384.14729881</v>
      </c>
      <c r="R55" s="3">
        <v>-576291590.10826683</v>
      </c>
      <c r="S55" s="3">
        <v>-471040042.49447823</v>
      </c>
      <c r="T55" s="3">
        <v>454693822.21884346</v>
      </c>
      <c r="U55" s="3">
        <v>-229284950.88348007</v>
      </c>
      <c r="V55" s="3">
        <v>170196628.34101486</v>
      </c>
      <c r="W55" s="3">
        <v>43029841.773780823</v>
      </c>
      <c r="X55" s="3">
        <v>-278878945.76018143</v>
      </c>
      <c r="Y55" s="3">
        <v>-1437171240.4089851</v>
      </c>
      <c r="Z55" s="3">
        <v>-1022452909.5088739</v>
      </c>
      <c r="AA55" s="3">
        <v>-1156120609.8376722</v>
      </c>
      <c r="AB55" s="3">
        <v>1023097501.5631628</v>
      </c>
      <c r="AC55" s="3">
        <v>446582336.64648056</v>
      </c>
      <c r="AD55" s="3">
        <v>1141618430.3589172</v>
      </c>
      <c r="AE55" s="3">
        <v>-1955981530.8254843</v>
      </c>
      <c r="AF55" s="3">
        <v>-1012866342.5131645</v>
      </c>
      <c r="AG55" s="3">
        <v>-461471905.27116084</v>
      </c>
      <c r="AH55" s="3">
        <v>-556676062.53467178</v>
      </c>
    </row>
    <row r="56" spans="2:34" x14ac:dyDescent="0.35">
      <c r="B56" t="s">
        <v>32</v>
      </c>
      <c r="C56" t="s">
        <v>29</v>
      </c>
      <c r="D56" t="s">
        <v>12</v>
      </c>
      <c r="E56" s="2" t="s">
        <v>8</v>
      </c>
      <c r="F56" s="3"/>
      <c r="K56" s="3">
        <v>-501023.82250118256</v>
      </c>
      <c r="L56" s="3">
        <v>421894.2014913559</v>
      </c>
      <c r="M56" s="3">
        <v>17204552.203156471</v>
      </c>
      <c r="N56" s="3">
        <v>28211438.627140045</v>
      </c>
      <c r="O56" s="3">
        <v>14225958.920327663</v>
      </c>
      <c r="P56" s="3">
        <v>15941241.621601105</v>
      </c>
      <c r="Q56" s="3">
        <v>13938218.771422863</v>
      </c>
      <c r="R56" s="3">
        <v>7660436.1494441032</v>
      </c>
      <c r="S56" s="3">
        <v>2527159.5523304939</v>
      </c>
      <c r="T56" s="3">
        <v>6756335.4840936661</v>
      </c>
      <c r="U56" s="3">
        <v>-797924.48784685135</v>
      </c>
      <c r="V56" s="3">
        <v>1084042.6062054634</v>
      </c>
      <c r="W56" s="3">
        <v>1107458.829826355</v>
      </c>
      <c r="X56" s="3">
        <v>1970192.4926381111</v>
      </c>
      <c r="Y56" s="3">
        <v>-9051134.2595777512</v>
      </c>
      <c r="Z56" s="3">
        <v>-15258071.661498547</v>
      </c>
      <c r="AA56" s="3">
        <v>-29694693.01066494</v>
      </c>
      <c r="AB56" s="3">
        <v>-12230823.470338821</v>
      </c>
      <c r="AC56" s="3">
        <v>-7887770.3502793312</v>
      </c>
      <c r="AD56" s="3">
        <v>7418985.1798949242</v>
      </c>
      <c r="AE56" s="3">
        <v>-28501166.5912714</v>
      </c>
      <c r="AF56" s="3">
        <v>-47133433.531917572</v>
      </c>
      <c r="AG56" s="3">
        <v>-62715490.325529099</v>
      </c>
      <c r="AH56" s="3">
        <v>-72376139.916160583</v>
      </c>
    </row>
    <row r="57" spans="2:34" x14ac:dyDescent="0.35">
      <c r="B57" t="s">
        <v>32</v>
      </c>
      <c r="C57" t="s">
        <v>29</v>
      </c>
      <c r="D57" t="s">
        <v>13</v>
      </c>
      <c r="E57" s="2" t="s">
        <v>8</v>
      </c>
      <c r="F57" s="3"/>
      <c r="K57" s="3">
        <v>2010202.8513631821</v>
      </c>
      <c r="L57" s="3">
        <v>1592038.3598165512</v>
      </c>
      <c r="M57" s="3">
        <v>-179391710.23775768</v>
      </c>
      <c r="N57" s="3">
        <v>253403.0660943985</v>
      </c>
      <c r="O57" s="3">
        <v>157481444.81607914</v>
      </c>
      <c r="P57" s="3">
        <v>74269778.830504417</v>
      </c>
      <c r="Q57" s="3">
        <v>58091616.21737957</v>
      </c>
      <c r="R57" s="3">
        <v>100659962.30096245</v>
      </c>
      <c r="S57" s="3">
        <v>149925691.00594521</v>
      </c>
      <c r="T57" s="3">
        <v>116311459.02059174</v>
      </c>
      <c r="U57" s="3">
        <v>125639746.40345764</v>
      </c>
      <c r="V57" s="3">
        <v>156866042.32458305</v>
      </c>
      <c r="W57" s="3">
        <v>222176501.51341152</v>
      </c>
      <c r="X57" s="3">
        <v>298710113.62400293</v>
      </c>
      <c r="Y57" s="3">
        <v>416416015.06968117</v>
      </c>
      <c r="Z57" s="3">
        <v>546175007.45834017</v>
      </c>
      <c r="AA57" s="3">
        <v>637249655.91822243</v>
      </c>
      <c r="AB57" s="3">
        <v>650307377.16572571</v>
      </c>
      <c r="AC57" s="3">
        <v>647735983.35464716</v>
      </c>
      <c r="AD57" s="3">
        <v>649573628.81616688</v>
      </c>
      <c r="AE57" s="3">
        <v>830985191.82344389</v>
      </c>
      <c r="AF57" s="3">
        <v>976779312.89442921</v>
      </c>
      <c r="AG57" s="3">
        <v>1086121700.09161</v>
      </c>
      <c r="AH57" s="3">
        <v>1167296837.7540669</v>
      </c>
    </row>
    <row r="58" spans="2:34" x14ac:dyDescent="0.35">
      <c r="B58" t="s">
        <v>32</v>
      </c>
      <c r="C58" t="s">
        <v>29</v>
      </c>
      <c r="D58" t="s">
        <v>14</v>
      </c>
      <c r="E58" s="2" t="s">
        <v>8</v>
      </c>
      <c r="F58" s="3"/>
      <c r="K58" s="3">
        <v>-5.0469281246477988E-7</v>
      </c>
      <c r="L58" s="3">
        <v>4.9724162272469564E-7</v>
      </c>
      <c r="M58" s="3">
        <v>-5501968.7613592967</v>
      </c>
      <c r="N58" s="3">
        <v>-2837620.8008837099</v>
      </c>
      <c r="O58" s="3">
        <v>8028162.6870913953</v>
      </c>
      <c r="P58" s="3">
        <v>3679360.4275038093</v>
      </c>
      <c r="Q58" s="3">
        <v>143507.77664750814</v>
      </c>
      <c r="R58" s="3">
        <v>4833389.3090080023</v>
      </c>
      <c r="S58" s="3">
        <v>5539539.0709338039</v>
      </c>
      <c r="T58" s="3">
        <v>10381327.844777018</v>
      </c>
      <c r="U58" s="3">
        <v>15391945.667735994</v>
      </c>
      <c r="V58" s="3">
        <v>24403779.663528025</v>
      </c>
      <c r="W58" s="3">
        <v>49340827.388383985</v>
      </c>
      <c r="X58" s="3">
        <v>53861653.461134017</v>
      </c>
      <c r="Y58" s="3">
        <v>69433843.434777975</v>
      </c>
      <c r="Z58" s="3">
        <v>133778178.49279803</v>
      </c>
      <c r="AA58" s="3">
        <v>144354276.64324003</v>
      </c>
      <c r="AB58" s="3">
        <v>138271003.77958196</v>
      </c>
      <c r="AC58" s="3">
        <v>135983347.60111398</v>
      </c>
      <c r="AD58" s="3">
        <v>125354275.37689102</v>
      </c>
      <c r="AE58" s="3">
        <v>205745026.03574294</v>
      </c>
      <c r="AF58" s="3">
        <v>245607302.89618403</v>
      </c>
      <c r="AG58" s="3">
        <v>265661444.82933503</v>
      </c>
      <c r="AH58" s="3">
        <v>291836717.781425</v>
      </c>
    </row>
    <row r="59" spans="2:34" x14ac:dyDescent="0.35">
      <c r="B59" t="s">
        <v>32</v>
      </c>
      <c r="C59" t="s">
        <v>29</v>
      </c>
      <c r="D59" t="s">
        <v>15</v>
      </c>
      <c r="E59" s="2" t="s">
        <v>8</v>
      </c>
      <c r="F59" s="3"/>
      <c r="K59" s="3">
        <v>-118777.21483971695</v>
      </c>
      <c r="L59" s="3">
        <v>320620.86723600834</v>
      </c>
      <c r="M59" s="3">
        <v>-123521816.64536287</v>
      </c>
      <c r="N59" s="3">
        <v>-1270711.3259333507</v>
      </c>
      <c r="O59" s="3">
        <v>71139303.529693261</v>
      </c>
      <c r="P59" s="3">
        <v>31250669.583048116</v>
      </c>
      <c r="Q59" s="3">
        <v>59958202.221369192</v>
      </c>
      <c r="R59" s="3">
        <v>63028336.636281945</v>
      </c>
      <c r="S59" s="3">
        <v>121636769.57256058</v>
      </c>
      <c r="T59" s="3">
        <v>90350775.182538778</v>
      </c>
      <c r="U59" s="3">
        <v>130575353.92161401</v>
      </c>
      <c r="V59" s="3">
        <v>144663903.36616799</v>
      </c>
      <c r="W59" s="3">
        <v>202428229.8771711</v>
      </c>
      <c r="X59" s="3">
        <v>253632170.94759074</v>
      </c>
      <c r="Y59" s="3">
        <v>368908058.36142898</v>
      </c>
      <c r="Z59" s="3">
        <v>512625257.90730965</v>
      </c>
      <c r="AA59" s="3">
        <v>645721141.75918722</v>
      </c>
      <c r="AB59" s="3">
        <v>661895402.32454336</v>
      </c>
      <c r="AC59" s="3">
        <v>701817760.28047287</v>
      </c>
      <c r="AD59" s="3">
        <v>740707409.57240474</v>
      </c>
      <c r="AE59" s="3">
        <v>997779988.53749228</v>
      </c>
      <c r="AF59" s="3">
        <v>1248459835.6070638</v>
      </c>
      <c r="AG59" s="3">
        <v>1490656636.7175586</v>
      </c>
      <c r="AH59" s="3">
        <v>1713444511.7272973</v>
      </c>
    </row>
    <row r="60" spans="2:34" x14ac:dyDescent="0.35">
      <c r="B60" t="s">
        <v>32</v>
      </c>
      <c r="C60" t="s">
        <v>29</v>
      </c>
      <c r="D60" t="s">
        <v>16</v>
      </c>
      <c r="E60" s="2" t="s">
        <v>8</v>
      </c>
      <c r="F60" s="3"/>
      <c r="K60" s="3">
        <v>0</v>
      </c>
      <c r="L60" s="3">
        <v>2905277.612122884</v>
      </c>
      <c r="M60" s="3">
        <v>106269306.72387986</v>
      </c>
      <c r="N60" s="3">
        <v>-44872507.50308951</v>
      </c>
      <c r="O60" s="3">
        <v>-100722875.81090403</v>
      </c>
      <c r="P60" s="3">
        <v>13078498.108618544</v>
      </c>
      <c r="Q60" s="3">
        <v>-10768401.023212677</v>
      </c>
      <c r="R60" s="3">
        <v>-61617447.085489213</v>
      </c>
      <c r="S60" s="3">
        <v>-37437545.402721524</v>
      </c>
      <c r="T60" s="3">
        <v>4903767.9870888144</v>
      </c>
      <c r="U60" s="3">
        <v>-74807533.29898718</v>
      </c>
      <c r="V60" s="3">
        <v>-32910188.833826687</v>
      </c>
      <c r="W60" s="3">
        <v>-29430446.563354794</v>
      </c>
      <c r="X60" s="3">
        <v>-53566134.923682436</v>
      </c>
      <c r="Y60" s="3">
        <v>-205816829.44075322</v>
      </c>
      <c r="Z60" s="3">
        <v>-164882481.59586692</v>
      </c>
      <c r="AA60" s="3">
        <v>-174415054.19056678</v>
      </c>
      <c r="AB60" s="3">
        <v>160551466.68423828</v>
      </c>
      <c r="AC60" s="3">
        <v>76759501.270324439</v>
      </c>
      <c r="AD60" s="3">
        <v>205937130.79985598</v>
      </c>
      <c r="AE60" s="3">
        <v>-385272886.61866075</v>
      </c>
      <c r="AF60" s="3">
        <v>-212584807.13835645</v>
      </c>
      <c r="AG60" s="3">
        <v>-102268848.25118163</v>
      </c>
      <c r="AH60" s="3">
        <v>-133529098.39479095</v>
      </c>
    </row>
    <row r="61" spans="2:34" x14ac:dyDescent="0.35">
      <c r="B61" t="s">
        <v>32</v>
      </c>
      <c r="C61" t="s">
        <v>29</v>
      </c>
      <c r="D61" t="s">
        <v>17</v>
      </c>
      <c r="E61" s="2" t="s">
        <v>8</v>
      </c>
      <c r="F61" s="3"/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6268726530.1155376</v>
      </c>
    </row>
    <row r="62" spans="2:34" x14ac:dyDescent="0.35">
      <c r="B62" t="s">
        <v>32</v>
      </c>
      <c r="C62" t="s">
        <v>29</v>
      </c>
      <c r="D62" t="s">
        <v>19</v>
      </c>
      <c r="E62" s="2" t="s">
        <v>8</v>
      </c>
      <c r="F62" s="3"/>
      <c r="K62" s="3">
        <v>0</v>
      </c>
      <c r="L62" s="3">
        <v>0</v>
      </c>
      <c r="M62" s="3">
        <v>0</v>
      </c>
      <c r="N62" s="3">
        <v>747717585.39424658</v>
      </c>
      <c r="O62" s="3">
        <v>0</v>
      </c>
      <c r="P62" s="3">
        <v>0</v>
      </c>
      <c r="Q62" s="3">
        <v>0</v>
      </c>
      <c r="R62" s="3">
        <v>168019838.56025019</v>
      </c>
      <c r="S62" s="3">
        <v>0</v>
      </c>
      <c r="T62" s="3">
        <v>307888604.77015579</v>
      </c>
      <c r="U62" s="3">
        <v>375759590.25686717</v>
      </c>
      <c r="V62" s="3">
        <v>345384100.6203239</v>
      </c>
      <c r="W62" s="3">
        <v>226119823.84282732</v>
      </c>
      <c r="X62" s="3">
        <v>119421403.12890685</v>
      </c>
      <c r="Y62" s="3">
        <v>88561293.624443382</v>
      </c>
      <c r="Z62" s="3">
        <v>105362046.18127488</v>
      </c>
      <c r="AA62" s="3">
        <v>5449414.9830263983</v>
      </c>
      <c r="AB62" s="3">
        <v>18570512.925348442</v>
      </c>
      <c r="AC62" s="3">
        <v>0</v>
      </c>
      <c r="AD62" s="3">
        <v>12312071.593167029</v>
      </c>
      <c r="AE62" s="3">
        <v>12739727.630954178</v>
      </c>
      <c r="AF62" s="3">
        <v>6585303.9619490672</v>
      </c>
      <c r="AG62" s="3">
        <v>0</v>
      </c>
      <c r="AH62" s="3">
        <v>5616846.8725837357</v>
      </c>
    </row>
    <row r="63" spans="2:34" x14ac:dyDescent="0.35">
      <c r="B63" t="s">
        <v>32</v>
      </c>
      <c r="C63" t="s">
        <v>29</v>
      </c>
      <c r="D63" t="s">
        <v>20</v>
      </c>
      <c r="E63" s="2" t="s">
        <v>8</v>
      </c>
      <c r="F63" s="3"/>
      <c r="K63" s="3">
        <v>0</v>
      </c>
      <c r="L63" s="3">
        <v>0</v>
      </c>
      <c r="M63" s="3">
        <v>0</v>
      </c>
      <c r="N63" s="3">
        <v>0</v>
      </c>
      <c r="O63" s="3">
        <v>7477175.8539424669</v>
      </c>
      <c r="P63" s="3">
        <v>7477175.8539424669</v>
      </c>
      <c r="Q63" s="3">
        <v>7477175.8539424669</v>
      </c>
      <c r="R63" s="3">
        <v>7477175.8539424669</v>
      </c>
      <c r="S63" s="3">
        <v>9157374.2395449691</v>
      </c>
      <c r="T63" s="3">
        <v>9157374.2395449691</v>
      </c>
      <c r="U63" s="3">
        <v>11671651.994603468</v>
      </c>
      <c r="V63" s="3">
        <v>13204836.974614477</v>
      </c>
      <c r="W63" s="3">
        <v>14199951.460226471</v>
      </c>
      <c r="X63" s="3">
        <v>20862355.898926917</v>
      </c>
      <c r="Y63" s="3">
        <v>21444990.656507563</v>
      </c>
      <c r="Z63" s="3">
        <v>21811979.41101297</v>
      </c>
      <c r="AA63" s="3">
        <v>22582276.491660945</v>
      </c>
      <c r="AB63" s="3">
        <v>24896837.013623226</v>
      </c>
      <c r="AC63" s="3">
        <v>25082542.142876711</v>
      </c>
      <c r="AD63" s="3">
        <v>25082542.142876711</v>
      </c>
      <c r="AE63" s="3">
        <v>25205662.85880838</v>
      </c>
      <c r="AF63" s="3">
        <v>25333060.135117922</v>
      </c>
      <c r="AG63" s="3">
        <v>25398913.174737412</v>
      </c>
      <c r="AH63" s="3">
        <v>25398913.174737412</v>
      </c>
    </row>
    <row r="64" spans="2:34" x14ac:dyDescent="0.35">
      <c r="B64" t="s">
        <v>32</v>
      </c>
      <c r="C64" t="s">
        <v>30</v>
      </c>
      <c r="D64" t="s">
        <v>7</v>
      </c>
      <c r="E64" s="2" t="s">
        <v>8</v>
      </c>
      <c r="F64" s="3">
        <v>102486639.75581732</v>
      </c>
      <c r="K64" s="3">
        <v>1282450.578905242</v>
      </c>
      <c r="L64" s="3">
        <v>2601446.2819855367</v>
      </c>
      <c r="M64" s="3">
        <v>4598742.1557561858</v>
      </c>
      <c r="N64" s="3">
        <v>5429915.8509361306</v>
      </c>
      <c r="O64" s="3">
        <v>6005435.4311050335</v>
      </c>
      <c r="P64" s="3">
        <v>4786093.5577645721</v>
      </c>
      <c r="Q64" s="3">
        <v>5403375.2610571487</v>
      </c>
      <c r="R64" s="3">
        <v>5257713.5862050187</v>
      </c>
      <c r="S64" s="3">
        <v>5286592.5918574808</v>
      </c>
      <c r="T64" s="3">
        <v>6338113.60828532</v>
      </c>
      <c r="U64" s="3">
        <v>4763761.149664239</v>
      </c>
      <c r="V64" s="3">
        <v>5588674.2395199053</v>
      </c>
      <c r="W64" s="3">
        <v>4348135.4248970365</v>
      </c>
      <c r="X64" s="3">
        <v>4889886.2727283435</v>
      </c>
      <c r="Y64" s="3">
        <v>5571659.0594372638</v>
      </c>
      <c r="Z64" s="3">
        <v>4826460.5159086622</v>
      </c>
      <c r="AA64" s="3">
        <v>3710618.5268570334</v>
      </c>
      <c r="AB64" s="3">
        <v>3750279.4503744631</v>
      </c>
      <c r="AC64" s="3">
        <v>3684252.07726959</v>
      </c>
      <c r="AD64" s="3">
        <v>3160644.9448084878</v>
      </c>
      <c r="AE64" s="3">
        <v>3511993.0442832075</v>
      </c>
      <c r="AF64" s="3">
        <v>3487581.2980389609</v>
      </c>
      <c r="AG64" s="3">
        <v>2737512.4137455849</v>
      </c>
      <c r="AH64" s="3">
        <v>1465302.4344268939</v>
      </c>
    </row>
    <row r="65" spans="2:34" x14ac:dyDescent="0.35">
      <c r="B65" t="s">
        <v>32</v>
      </c>
      <c r="C65" t="s">
        <v>30</v>
      </c>
      <c r="D65" t="s">
        <v>9</v>
      </c>
      <c r="E65" s="2" t="s">
        <v>8</v>
      </c>
      <c r="F65" s="3">
        <v>195520042.04617268</v>
      </c>
      <c r="K65" s="3">
        <v>3890838.9970453852</v>
      </c>
      <c r="L65" s="3">
        <v>3636298.1280797957</v>
      </c>
      <c r="M65" s="3">
        <v>4119282.5709219757</v>
      </c>
      <c r="N65" s="3">
        <v>5437055.078442757</v>
      </c>
      <c r="O65" s="3">
        <v>5711011.1510320641</v>
      </c>
      <c r="P65" s="3">
        <v>7210684.9599829223</v>
      </c>
      <c r="Q65" s="3">
        <v>6738957.9065253632</v>
      </c>
      <c r="R65" s="3">
        <v>7021603.5650741123</v>
      </c>
      <c r="S65" s="3">
        <v>6934872.535710034</v>
      </c>
      <c r="T65" s="3">
        <v>6037259.938328973</v>
      </c>
      <c r="U65" s="3">
        <v>7988094.4435630003</v>
      </c>
      <c r="V65" s="3">
        <v>7464316.9863835266</v>
      </c>
      <c r="W65" s="3">
        <v>8915157.6272134092</v>
      </c>
      <c r="X65" s="3">
        <v>8564276.8050014637</v>
      </c>
      <c r="Y65" s="3">
        <v>7746179.5815389603</v>
      </c>
      <c r="Z65" s="3">
        <v>9531600.0129687376</v>
      </c>
      <c r="AA65" s="3">
        <v>10129380.145843776</v>
      </c>
      <c r="AB65" s="3">
        <v>10384456.638561381</v>
      </c>
      <c r="AC65" s="3">
        <v>10704117.599118579</v>
      </c>
      <c r="AD65" s="3">
        <v>11152149.009141704</v>
      </c>
      <c r="AE65" s="3">
        <v>10819627.755413285</v>
      </c>
      <c r="AF65" s="3">
        <v>10997599.761548817</v>
      </c>
      <c r="AG65" s="3">
        <v>11936107.928626833</v>
      </c>
      <c r="AH65" s="3">
        <v>12449112.920105817</v>
      </c>
    </row>
    <row r="66" spans="2:34" x14ac:dyDescent="0.35">
      <c r="B66" t="s">
        <v>32</v>
      </c>
      <c r="C66" t="s">
        <v>30</v>
      </c>
      <c r="D66" t="s">
        <v>10</v>
      </c>
      <c r="E66" s="2" t="s">
        <v>8</v>
      </c>
      <c r="F66" s="3">
        <v>141156538.65636963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3021126.2863488789</v>
      </c>
      <c r="Q66" s="3">
        <v>6791713.0819387371</v>
      </c>
      <c r="R66" s="3">
        <v>34429370.924473763</v>
      </c>
      <c r="S66" s="3">
        <v>23487642.074987929</v>
      </c>
      <c r="T66" s="3">
        <v>18340657.089682493</v>
      </c>
      <c r="U66" s="3">
        <v>14782535.515766777</v>
      </c>
      <c r="V66" s="3">
        <v>9710441.6304275375</v>
      </c>
      <c r="W66" s="3">
        <v>11215659.210049883</v>
      </c>
      <c r="X66" s="3">
        <v>7184600.828558241</v>
      </c>
      <c r="Y66" s="3">
        <v>5301139.9007823672</v>
      </c>
      <c r="Z66" s="3">
        <v>3741018.8044538992</v>
      </c>
      <c r="AA66" s="3">
        <v>3150638.2182622533</v>
      </c>
      <c r="AB66" s="3">
        <v>-0.8513533920359847</v>
      </c>
      <c r="AC66" s="3">
        <v>-0.79565737573456519</v>
      </c>
      <c r="AD66" s="3">
        <v>-0.74360502405099549</v>
      </c>
      <c r="AE66" s="3">
        <v>-0.69495796640279961</v>
      </c>
      <c r="AF66" s="3">
        <v>-0.64949342654467246</v>
      </c>
      <c r="AG66" s="3">
        <v>-0.60700320237819849</v>
      </c>
      <c r="AH66" s="3">
        <v>-0.56729271250298918</v>
      </c>
    </row>
    <row r="67" spans="2:34" x14ac:dyDescent="0.35">
      <c r="B67" t="s">
        <v>32</v>
      </c>
      <c r="C67" t="s">
        <v>30</v>
      </c>
      <c r="D67" t="s">
        <v>11</v>
      </c>
      <c r="E67" s="2" t="s">
        <v>8</v>
      </c>
      <c r="F67" s="3">
        <v>-1032109003.8871725</v>
      </c>
      <c r="K67" s="3">
        <v>0</v>
      </c>
      <c r="L67" s="3">
        <v>47135386.936425246</v>
      </c>
      <c r="M67" s="3">
        <v>1514997055.9709442</v>
      </c>
      <c r="N67" s="3">
        <v>214562531.07468888</v>
      </c>
      <c r="O67" s="3">
        <v>-1053751513.6461154</v>
      </c>
      <c r="P67" s="3">
        <v>114644970.78508264</v>
      </c>
      <c r="Q67" s="3">
        <v>-89994545.388803601</v>
      </c>
      <c r="R67" s="3">
        <v>-313464441.4273594</v>
      </c>
      <c r="S67" s="3">
        <v>-239452872.16917539</v>
      </c>
      <c r="T67" s="3">
        <v>216021759.49811053</v>
      </c>
      <c r="U67" s="3">
        <v>-101805260.26618974</v>
      </c>
      <c r="V67" s="3">
        <v>70625549.912019864</v>
      </c>
      <c r="W67" s="3">
        <v>16687714.518119713</v>
      </c>
      <c r="X67" s="3">
        <v>-101078563.85283528</v>
      </c>
      <c r="Y67" s="3">
        <v>-486819622.08477527</v>
      </c>
      <c r="Z67" s="3">
        <v>-323682406.60602778</v>
      </c>
      <c r="AA67" s="3">
        <v>-342054371.36668819</v>
      </c>
      <c r="AB67" s="3">
        <v>282894984.66478491</v>
      </c>
      <c r="AC67" s="3">
        <v>115405362.11047092</v>
      </c>
      <c r="AD67" s="3">
        <v>275715790.99746299</v>
      </c>
      <c r="AE67" s="3">
        <v>-441490782.35502321</v>
      </c>
      <c r="AF67" s="3">
        <v>-213660998.19841617</v>
      </c>
      <c r="AG67" s="3">
        <v>-90977626.325540513</v>
      </c>
      <c r="AH67" s="3">
        <v>-102567106.66833209</v>
      </c>
    </row>
    <row r="68" spans="2:34" x14ac:dyDescent="0.35">
      <c r="B68" t="s">
        <v>32</v>
      </c>
      <c r="C68" t="s">
        <v>30</v>
      </c>
      <c r="D68" t="s">
        <v>12</v>
      </c>
      <c r="E68" s="2" t="s">
        <v>8</v>
      </c>
      <c r="F68" s="3">
        <v>8180354.2959220987</v>
      </c>
      <c r="K68" s="3">
        <v>-437613.61036001617</v>
      </c>
      <c r="L68" s="3">
        <v>344391.34094995511</v>
      </c>
      <c r="M68" s="3">
        <v>13125270.501209773</v>
      </c>
      <c r="N68" s="3">
        <v>20114365.844502568</v>
      </c>
      <c r="O68" s="3">
        <v>9479357.1028934885</v>
      </c>
      <c r="P68" s="3">
        <v>9927404.1051719878</v>
      </c>
      <c r="Q68" s="3">
        <v>8112170.22638743</v>
      </c>
      <c r="R68" s="3">
        <v>4166769.7045940314</v>
      </c>
      <c r="S68" s="3">
        <v>1284679.7695386969</v>
      </c>
      <c r="T68" s="3">
        <v>3209886.3184707388</v>
      </c>
      <c r="U68" s="3">
        <v>-354288.01517504075</v>
      </c>
      <c r="V68" s="3">
        <v>449839.1415717015</v>
      </c>
      <c r="W68" s="3">
        <v>429491.6279235321</v>
      </c>
      <c r="X68" s="3">
        <v>714088.42688594235</v>
      </c>
      <c r="Y68" s="3">
        <v>-3065932.3230210771</v>
      </c>
      <c r="Z68" s="3">
        <v>-4830314.7358966153</v>
      </c>
      <c r="AA68" s="3">
        <v>-8785588.1681029201</v>
      </c>
      <c r="AB68" s="3">
        <v>-3381924.6091332384</v>
      </c>
      <c r="AC68" s="3">
        <v>-2038349.7483439846</v>
      </c>
      <c r="AD68" s="3">
        <v>1791782.0112890808</v>
      </c>
      <c r="AE68" s="3">
        <v>-6433088.522620582</v>
      </c>
      <c r="AF68" s="3">
        <v>-9942650.9049167242</v>
      </c>
      <c r="AG68" s="3">
        <v>-12364146.9361095</v>
      </c>
      <c r="AH68" s="3">
        <v>-13335244.25178712</v>
      </c>
    </row>
    <row r="69" spans="2:34" x14ac:dyDescent="0.35">
      <c r="B69" t="s">
        <v>32</v>
      </c>
      <c r="C69" t="s">
        <v>30</v>
      </c>
      <c r="D69" t="s">
        <v>13</v>
      </c>
      <c r="E69" s="2" t="s">
        <v>8</v>
      </c>
      <c r="F69" s="3">
        <v>2382305581.428153</v>
      </c>
      <c r="K69" s="3">
        <v>1755789.0220658414</v>
      </c>
      <c r="L69" s="3">
        <v>1299577.5330470449</v>
      </c>
      <c r="M69" s="3">
        <v>-136857076.82140234</v>
      </c>
      <c r="N69" s="3">
        <v>180672.8839640927</v>
      </c>
      <c r="O69" s="3">
        <v>104936536.14858358</v>
      </c>
      <c r="P69" s="3">
        <v>46251485.596522294</v>
      </c>
      <c r="Q69" s="3">
        <v>33809849.537412949</v>
      </c>
      <c r="R69" s="3">
        <v>54752350.022741757</v>
      </c>
      <c r="S69" s="3">
        <v>76214618.895680666</v>
      </c>
      <c r="T69" s="3">
        <v>55258736.318013117</v>
      </c>
      <c r="U69" s="3">
        <v>55785549.959108353</v>
      </c>
      <c r="V69" s="3">
        <v>65093830.645680577</v>
      </c>
      <c r="W69" s="3">
        <v>86163877.835812762</v>
      </c>
      <c r="X69" s="3">
        <v>108266291.70993686</v>
      </c>
      <c r="Y69" s="3">
        <v>141054511.38069049</v>
      </c>
      <c r="Z69" s="3">
        <v>172905020.07285488</v>
      </c>
      <c r="AA69" s="3">
        <v>188539178.87455624</v>
      </c>
      <c r="AB69" s="3">
        <v>179815408.80474609</v>
      </c>
      <c r="AC69" s="3">
        <v>167387286.90516856</v>
      </c>
      <c r="AD69" s="3">
        <v>156880532.16155133</v>
      </c>
      <c r="AE69" s="3">
        <v>187564297.86366126</v>
      </c>
      <c r="AF69" s="3">
        <v>206048551.77115759</v>
      </c>
      <c r="AG69" s="3">
        <v>214125222.02610123</v>
      </c>
      <c r="AH69" s="3">
        <v>215073482.28049797</v>
      </c>
    </row>
    <row r="70" spans="2:34" x14ac:dyDescent="0.35">
      <c r="B70" t="s">
        <v>32</v>
      </c>
      <c r="C70" t="s">
        <v>30</v>
      </c>
      <c r="D70" t="s">
        <v>14</v>
      </c>
      <c r="E70" s="2" t="s">
        <v>8</v>
      </c>
      <c r="F70" s="3">
        <v>484121433.10525191</v>
      </c>
      <c r="K70" s="3">
        <v>-4.408182482878678E-7</v>
      </c>
      <c r="L70" s="3">
        <v>4.0589728093193099E-7</v>
      </c>
      <c r="M70" s="3">
        <v>-4197425.6248760605</v>
      </c>
      <c r="N70" s="3">
        <v>-2023184.4136454635</v>
      </c>
      <c r="O70" s="3">
        <v>5349503.7780772289</v>
      </c>
      <c r="P70" s="3">
        <v>2291320.7565283761</v>
      </c>
      <c r="Q70" s="3">
        <v>83522.832584735748</v>
      </c>
      <c r="R70" s="3">
        <v>2629043.5362149319</v>
      </c>
      <c r="S70" s="3">
        <v>2816020.7654618113</v>
      </c>
      <c r="T70" s="3">
        <v>4932094.0759914313</v>
      </c>
      <c r="U70" s="3">
        <v>6834207.9524584059</v>
      </c>
      <c r="V70" s="3">
        <v>10126700.954469429</v>
      </c>
      <c r="W70" s="3">
        <v>19135223.547275137</v>
      </c>
      <c r="X70" s="3">
        <v>19521941.90834415</v>
      </c>
      <c r="Y70" s="3">
        <v>23519645.029351465</v>
      </c>
      <c r="Z70" s="3">
        <v>42350745.313756473</v>
      </c>
      <c r="AA70" s="3">
        <v>42709221.625440411</v>
      </c>
      <c r="AB70" s="3">
        <v>38233084.758827694</v>
      </c>
      <c r="AC70" s="3">
        <v>35140681.086371556</v>
      </c>
      <c r="AD70" s="3">
        <v>30274697.982571281</v>
      </c>
      <c r="AE70" s="3">
        <v>46439361.046440862</v>
      </c>
      <c r="AF70" s="3">
        <v>51810095.072773509</v>
      </c>
      <c r="AG70" s="3">
        <v>52374255.898817047</v>
      </c>
      <c r="AH70" s="3">
        <v>53770675.222017504</v>
      </c>
    </row>
    <row r="71" spans="2:34" x14ac:dyDescent="0.35">
      <c r="B71" t="s">
        <v>32</v>
      </c>
      <c r="C71" t="s">
        <v>30</v>
      </c>
      <c r="D71" t="s">
        <v>15</v>
      </c>
      <c r="E71" s="2" t="s">
        <v>8</v>
      </c>
      <c r="F71" s="3">
        <v>2553975354.4920282</v>
      </c>
      <c r="K71" s="3">
        <v>-103744.61947743641</v>
      </c>
      <c r="L71" s="3">
        <v>261722.13321165729</v>
      </c>
      <c r="M71" s="3">
        <v>-94234202.50215964</v>
      </c>
      <c r="N71" s="3">
        <v>-905999.61350384622</v>
      </c>
      <c r="O71" s="3">
        <v>47403121.71473369</v>
      </c>
      <c r="P71" s="3">
        <v>19461346.416563857</v>
      </c>
      <c r="Q71" s="3">
        <v>34896219.586188577</v>
      </c>
      <c r="R71" s="3">
        <v>34283239.035426416</v>
      </c>
      <c r="S71" s="3">
        <v>61833965.70976495</v>
      </c>
      <c r="T71" s="3">
        <v>42925002.437258512</v>
      </c>
      <c r="U71" s="3">
        <v>57977018.72328826</v>
      </c>
      <c r="V71" s="3">
        <v>60030376.789742656</v>
      </c>
      <c r="W71" s="3">
        <v>78505157.614985317</v>
      </c>
      <c r="X71" s="3">
        <v>91927970.813204795</v>
      </c>
      <c r="Y71" s="3">
        <v>124961922.77298249</v>
      </c>
      <c r="Z71" s="3">
        <v>162284028.55851382</v>
      </c>
      <c r="AA71" s="3">
        <v>191045585.85252705</v>
      </c>
      <c r="AB71" s="3">
        <v>183019594.32429841</v>
      </c>
      <c r="AC71" s="3">
        <v>181363045.76874256</v>
      </c>
      <c r="AD71" s="3">
        <v>178890532.85845295</v>
      </c>
      <c r="AE71" s="3">
        <v>225212079.36543986</v>
      </c>
      <c r="AF71" s="3">
        <v>263358711.30298597</v>
      </c>
      <c r="AG71" s="3">
        <v>293877917.43310755</v>
      </c>
      <c r="AH71" s="3">
        <v>315700742.01574993</v>
      </c>
    </row>
    <row r="72" spans="2:34" x14ac:dyDescent="0.35">
      <c r="B72" t="s">
        <v>32</v>
      </c>
      <c r="C72" t="s">
        <v>30</v>
      </c>
      <c r="D72" t="s">
        <v>16</v>
      </c>
      <c r="E72" s="2" t="s">
        <v>8</v>
      </c>
      <c r="F72" s="3">
        <v>-377827398.07817417</v>
      </c>
      <c r="K72" s="3">
        <v>0</v>
      </c>
      <c r="L72" s="3">
        <v>2371571.946554434</v>
      </c>
      <c r="M72" s="3">
        <v>81072345.28725782</v>
      </c>
      <c r="N72" s="3">
        <v>-31993477.688480034</v>
      </c>
      <c r="O72" s="3">
        <v>-67115905.057032213</v>
      </c>
      <c r="P72" s="3">
        <v>8144631.3213803116</v>
      </c>
      <c r="Q72" s="3">
        <v>-6267307.4371172534</v>
      </c>
      <c r="R72" s="3">
        <v>-33515808.601690855</v>
      </c>
      <c r="S72" s="3">
        <v>-19031349.704734847</v>
      </c>
      <c r="T72" s="3">
        <v>2329744.8458219562</v>
      </c>
      <c r="U72" s="3">
        <v>-33215439.426049843</v>
      </c>
      <c r="V72" s="3">
        <v>-13656558.339336406</v>
      </c>
      <c r="W72" s="3">
        <v>-11413634.588108065</v>
      </c>
      <c r="X72" s="3">
        <v>-19414832.390714291</v>
      </c>
      <c r="Y72" s="3">
        <v>-69717280.940384537</v>
      </c>
      <c r="Z72" s="3">
        <v>-52197571.109421425</v>
      </c>
      <c r="AA72" s="3">
        <v>-51603120.998264879</v>
      </c>
      <c r="AB72" s="3">
        <v>44393818.415304072</v>
      </c>
      <c r="AC72" s="3">
        <v>19836113.774767127</v>
      </c>
      <c r="AD72" s="3">
        <v>49736512.134250499</v>
      </c>
      <c r="AE72" s="3">
        <v>-86961162.696493149</v>
      </c>
      <c r="AF72" s="3">
        <v>-44844102.512379289</v>
      </c>
      <c r="AG72" s="3">
        <v>-20161957.758776832</v>
      </c>
      <c r="AH72" s="3">
        <v>-24602626.55452643</v>
      </c>
    </row>
    <row r="73" spans="2:34" x14ac:dyDescent="0.35">
      <c r="B73" t="s">
        <v>32</v>
      </c>
      <c r="C73" t="s">
        <v>30</v>
      </c>
      <c r="D73" t="s">
        <v>17</v>
      </c>
      <c r="E73" s="2" t="s">
        <v>8</v>
      </c>
      <c r="F73" s="3">
        <v>1155007707.2856307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1155007707.2856307</v>
      </c>
    </row>
    <row r="74" spans="2:34" x14ac:dyDescent="0.35">
      <c r="B74" t="s">
        <v>32</v>
      </c>
      <c r="C74" t="s">
        <v>30</v>
      </c>
      <c r="D74" t="s">
        <v>19</v>
      </c>
      <c r="E74" s="2" t="s">
        <v>8</v>
      </c>
      <c r="F74" s="3">
        <v>1290294461.2984002</v>
      </c>
      <c r="K74" s="3">
        <v>0</v>
      </c>
      <c r="L74" s="3">
        <v>0</v>
      </c>
      <c r="M74" s="3">
        <v>0</v>
      </c>
      <c r="N74" s="3">
        <v>533112304.54299742</v>
      </c>
      <c r="O74" s="3">
        <v>0</v>
      </c>
      <c r="P74" s="3">
        <v>0</v>
      </c>
      <c r="Q74" s="3">
        <v>0</v>
      </c>
      <c r="R74" s="3">
        <v>91391659.616461247</v>
      </c>
      <c r="S74" s="3">
        <v>0</v>
      </c>
      <c r="T74" s="3">
        <v>146275658.21612576</v>
      </c>
      <c r="U74" s="3">
        <v>166841751.87344751</v>
      </c>
      <c r="V74" s="3">
        <v>143322122.62339181</v>
      </c>
      <c r="W74" s="3">
        <v>87693166.222048819</v>
      </c>
      <c r="X74" s="3">
        <v>43283812.224177927</v>
      </c>
      <c r="Y74" s="3">
        <v>29998774.176222235</v>
      </c>
      <c r="Z74" s="3">
        <v>33354925.547888521</v>
      </c>
      <c r="AA74" s="3">
        <v>1612285.2585397861</v>
      </c>
      <c r="AB74" s="3">
        <v>5134901.5721443463</v>
      </c>
      <c r="AC74" s="3">
        <v>0</v>
      </c>
      <c r="AD74" s="3">
        <v>2973526.4146534423</v>
      </c>
      <c r="AE74" s="3">
        <v>2875524.2471058331</v>
      </c>
      <c r="AF74" s="3">
        <v>1389149.3466540331</v>
      </c>
      <c r="AG74" s="3">
        <v>0</v>
      </c>
      <c r="AH74" s="3">
        <v>1034899.4165419169</v>
      </c>
    </row>
    <row r="75" spans="2:34" x14ac:dyDescent="0.35">
      <c r="B75" t="s">
        <v>32</v>
      </c>
      <c r="C75" t="s">
        <v>30</v>
      </c>
      <c r="D75" t="s">
        <v>20</v>
      </c>
      <c r="E75" s="2" t="s">
        <v>8</v>
      </c>
      <c r="F75" s="3">
        <v>111788266.55397819</v>
      </c>
      <c r="K75" s="3">
        <v>0</v>
      </c>
      <c r="L75" s="3">
        <v>0</v>
      </c>
      <c r="M75" s="3">
        <v>0</v>
      </c>
      <c r="N75" s="3">
        <v>0</v>
      </c>
      <c r="O75" s="3">
        <v>4982357.986383155</v>
      </c>
      <c r="P75" s="3">
        <v>4656409.333068368</v>
      </c>
      <c r="Q75" s="3">
        <v>4351784.4234283818</v>
      </c>
      <c r="R75" s="3">
        <v>4067088.2461947491</v>
      </c>
      <c r="S75" s="3">
        <v>4655144.7124853851</v>
      </c>
      <c r="T75" s="3">
        <v>4350602.5350330696</v>
      </c>
      <c r="U75" s="3">
        <v>5182353.0696999216</v>
      </c>
      <c r="V75" s="3">
        <v>5479537.8846290438</v>
      </c>
      <c r="W75" s="3">
        <v>5506985.9978849636</v>
      </c>
      <c r="X75" s="3">
        <v>7561477.8559283633</v>
      </c>
      <c r="Y75" s="3">
        <v>7264160.2847838886</v>
      </c>
      <c r="Z75" s="3">
        <v>6905114.0868571522</v>
      </c>
      <c r="AA75" s="3">
        <v>6681280.7622799696</v>
      </c>
      <c r="AB75" s="3">
        <v>6884182.8998795254</v>
      </c>
      <c r="AC75" s="3">
        <v>6481805.5285990369</v>
      </c>
      <c r="AD75" s="3">
        <v>6057762.1762607824</v>
      </c>
      <c r="AE75" s="3">
        <v>5689249.9443059033</v>
      </c>
      <c r="AF75" s="3">
        <v>5343930.0810999637</v>
      </c>
      <c r="AG75" s="3">
        <v>5007309.8827724336</v>
      </c>
      <c r="AH75" s="3">
        <v>4679728.8624041425</v>
      </c>
    </row>
    <row r="76" spans="2:34" x14ac:dyDescent="0.35">
      <c r="B76" t="s">
        <v>33</v>
      </c>
      <c r="C76" t="s">
        <v>29</v>
      </c>
      <c r="D76" t="s">
        <v>7</v>
      </c>
      <c r="E76" s="2" t="s">
        <v>8</v>
      </c>
      <c r="F76" s="3"/>
      <c r="K76" s="3">
        <v>4719163.9583852496</v>
      </c>
      <c r="L76" s="3">
        <v>6013379.5597975925</v>
      </c>
      <c r="M76" s="3">
        <v>6899544.3139520511</v>
      </c>
      <c r="N76" s="3">
        <v>7686146.6091227792</v>
      </c>
      <c r="O76" s="3">
        <v>7830569.0158429816</v>
      </c>
      <c r="P76" s="3">
        <v>9798442.1747132801</v>
      </c>
      <c r="Q76" s="3">
        <v>8588729.9139835294</v>
      </c>
      <c r="R76" s="3">
        <v>9945232.4082969539</v>
      </c>
      <c r="S76" s="3">
        <v>9925280.0050079133</v>
      </c>
      <c r="T76" s="3">
        <v>11284938.325646775</v>
      </c>
      <c r="U76" s="3">
        <v>12757780.40137193</v>
      </c>
      <c r="V76" s="3">
        <v>11321582.792245233</v>
      </c>
      <c r="W76" s="3">
        <v>9829448.0379038565</v>
      </c>
      <c r="X76" s="3">
        <v>14139529.94289235</v>
      </c>
      <c r="Y76" s="3">
        <v>11288236.345619392</v>
      </c>
      <c r="Z76" s="3">
        <v>11947926.733332504</v>
      </c>
      <c r="AA76" s="3">
        <v>12027704.324799564</v>
      </c>
      <c r="AB76" s="3">
        <v>14422420.807475302</v>
      </c>
      <c r="AC76" s="3">
        <v>11514329.044237213</v>
      </c>
      <c r="AD76" s="3">
        <v>8716252.6689017694</v>
      </c>
      <c r="AE76" s="3">
        <v>10442887.581120668</v>
      </c>
      <c r="AF76" s="3">
        <v>10863847.316106649</v>
      </c>
      <c r="AG76" s="3">
        <v>8624177.1359331924</v>
      </c>
      <c r="AH76" s="3">
        <v>8844280.3714485839</v>
      </c>
    </row>
    <row r="77" spans="2:34" x14ac:dyDescent="0.35">
      <c r="B77" t="s">
        <v>33</v>
      </c>
      <c r="C77" t="s">
        <v>29</v>
      </c>
      <c r="D77" t="s">
        <v>9</v>
      </c>
      <c r="E77" s="2" t="s">
        <v>8</v>
      </c>
      <c r="F77" s="3"/>
      <c r="K77" s="3">
        <v>3684200.2581183314</v>
      </c>
      <c r="L77" s="3">
        <v>3684200.2581183314</v>
      </c>
      <c r="M77" s="3">
        <v>4629137.0220390335</v>
      </c>
      <c r="N77" s="3">
        <v>5910412.1102715805</v>
      </c>
      <c r="O77" s="3">
        <v>7800285.6381134763</v>
      </c>
      <c r="P77" s="3">
        <v>7800285.6381133795</v>
      </c>
      <c r="Q77" s="3">
        <v>10808382.20547346</v>
      </c>
      <c r="R77" s="3">
        <v>10808382.205472499</v>
      </c>
      <c r="S77" s="3">
        <v>11753318.969392493</v>
      </c>
      <c r="T77" s="3">
        <v>10808382.205468901</v>
      </c>
      <c r="U77" s="3">
        <v>10992199.691469155</v>
      </c>
      <c r="V77" s="3">
        <v>14945233.022749454</v>
      </c>
      <c r="W77" s="3">
        <v>19656513.483787782</v>
      </c>
      <c r="X77" s="3">
        <v>17593353.680347912</v>
      </c>
      <c r="Y77" s="3">
        <v>20774736.523305796</v>
      </c>
      <c r="Z77" s="3">
        <v>19656513.483786792</v>
      </c>
      <c r="AA77" s="3">
        <v>19970659.194418415</v>
      </c>
      <c r="AB77" s="3">
        <v>20728906.324176058</v>
      </c>
      <c r="AC77" s="3">
        <v>26685550.252991803</v>
      </c>
      <c r="AD77" s="3">
        <v>32267298.552660659</v>
      </c>
      <c r="AE77" s="3">
        <v>34927169.92662929</v>
      </c>
      <c r="AF77" s="3">
        <v>37175883.391493708</v>
      </c>
      <c r="AG77" s="3">
        <v>41659778.847014308</v>
      </c>
      <c r="AH77" s="3">
        <v>44177320.223564908</v>
      </c>
    </row>
    <row r="78" spans="2:34" x14ac:dyDescent="0.35">
      <c r="B78" t="s">
        <v>33</v>
      </c>
      <c r="C78" t="s">
        <v>29</v>
      </c>
      <c r="D78" t="s">
        <v>10</v>
      </c>
      <c r="E78" s="2" t="s">
        <v>8</v>
      </c>
      <c r="F78" s="3"/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4224084.8829770014</v>
      </c>
      <c r="Q78" s="3">
        <v>4044123.7499684021</v>
      </c>
      <c r="R78" s="3">
        <v>4830999.9476725981</v>
      </c>
      <c r="S78" s="3">
        <v>13025926.660880595</v>
      </c>
      <c r="T78" s="3">
        <v>28323334.202421308</v>
      </c>
      <c r="U78" s="3">
        <v>36192532.837901801</v>
      </c>
      <c r="V78" s="3">
        <v>37206070.425519109</v>
      </c>
      <c r="W78" s="3">
        <v>34006900.972999096</v>
      </c>
      <c r="X78" s="3">
        <v>14916851.578903109</v>
      </c>
      <c r="Y78" s="3">
        <v>20263290.922266871</v>
      </c>
      <c r="Z78" s="3">
        <v>32742492.773018897</v>
      </c>
      <c r="AA78" s="3">
        <v>32742492.773018897</v>
      </c>
      <c r="AB78" s="3">
        <v>32742489.694075912</v>
      </c>
      <c r="AC78" s="3">
        <v>32742489.694075912</v>
      </c>
      <c r="AD78" s="3">
        <v>32742489.694075912</v>
      </c>
      <c r="AE78" s="3">
        <v>32742489.694075912</v>
      </c>
      <c r="AF78" s="3">
        <v>32742489.694075912</v>
      </c>
      <c r="AG78" s="3">
        <v>32742489.694075912</v>
      </c>
      <c r="AH78" s="3">
        <v>32742489.694075912</v>
      </c>
    </row>
    <row r="79" spans="2:34" x14ac:dyDescent="0.35">
      <c r="B79" t="s">
        <v>33</v>
      </c>
      <c r="C79" t="s">
        <v>29</v>
      </c>
      <c r="D79" t="s">
        <v>11</v>
      </c>
      <c r="E79" s="2" t="s">
        <v>8</v>
      </c>
      <c r="F79" s="3"/>
      <c r="K79" s="3">
        <v>0</v>
      </c>
      <c r="L79" s="3">
        <v>995408814.87328792</v>
      </c>
      <c r="M79" s="3">
        <v>551132098.33425379</v>
      </c>
      <c r="N79" s="3">
        <v>-4447881979.078124</v>
      </c>
      <c r="O79" s="3">
        <v>-25425930.101412773</v>
      </c>
      <c r="P79" s="3">
        <v>23302687.070175886</v>
      </c>
      <c r="Q79" s="3">
        <v>-113380965.56912804</v>
      </c>
      <c r="R79" s="3">
        <v>-14680312.570624352</v>
      </c>
      <c r="S79" s="3">
        <v>-8775052.9189434052</v>
      </c>
      <c r="T79" s="3">
        <v>1216684007.9157658</v>
      </c>
      <c r="U79" s="3">
        <v>112162916.10482407</v>
      </c>
      <c r="V79" s="3">
        <v>325142891.61353493</v>
      </c>
      <c r="W79" s="3">
        <v>1098860136.2179718</v>
      </c>
      <c r="X79" s="3">
        <v>222817952.97873497</v>
      </c>
      <c r="Y79" s="3">
        <v>190279933.18518829</v>
      </c>
      <c r="Z79" s="3">
        <v>-1404361417.3311987</v>
      </c>
      <c r="AA79" s="3">
        <v>101099572.01977825</v>
      </c>
      <c r="AB79" s="3">
        <v>165308045.73148918</v>
      </c>
      <c r="AC79" s="3">
        <v>-114772538.49035358</v>
      </c>
      <c r="AD79" s="3">
        <v>152921249.71828651</v>
      </c>
      <c r="AE79" s="3">
        <v>-1145013686.2834358</v>
      </c>
      <c r="AF79" s="3">
        <v>-146644539.5596261</v>
      </c>
      <c r="AG79" s="3">
        <v>-103332382.02015162</v>
      </c>
      <c r="AH79" s="3">
        <v>-486006270.0304122</v>
      </c>
    </row>
    <row r="80" spans="2:34" x14ac:dyDescent="0.35">
      <c r="B80" t="s">
        <v>33</v>
      </c>
      <c r="C80" t="s">
        <v>29</v>
      </c>
      <c r="D80" t="s">
        <v>12</v>
      </c>
      <c r="E80" s="2" t="s">
        <v>8</v>
      </c>
      <c r="F80" s="3"/>
      <c r="K80" s="3">
        <v>-614074.74253463745</v>
      </c>
      <c r="L80" s="3">
        <v>4426638.6251440048</v>
      </c>
      <c r="M80" s="3">
        <v>7975907.6363935471</v>
      </c>
      <c r="N80" s="3">
        <v>-18024183.463190556</v>
      </c>
      <c r="O80" s="3">
        <v>-36560109.410061359</v>
      </c>
      <c r="P80" s="3">
        <v>-36928000.337543011</v>
      </c>
      <c r="Q80" s="3">
        <v>-37333476.237598419</v>
      </c>
      <c r="R80" s="3">
        <v>-38220901.983511448</v>
      </c>
      <c r="S80" s="3">
        <v>-38600578.245655537</v>
      </c>
      <c r="T80" s="3">
        <v>-25811849.228607178</v>
      </c>
      <c r="U80" s="3">
        <v>-31912916.200325012</v>
      </c>
      <c r="V80" s="3">
        <v>-26674333.938215256</v>
      </c>
      <c r="W80" s="3">
        <v>-15547669.60960865</v>
      </c>
      <c r="X80" s="3">
        <v>-11390923.985696316</v>
      </c>
      <c r="Y80" s="3">
        <v>-7921364.671400547</v>
      </c>
      <c r="Z80" s="3">
        <v>-27414082.203990459</v>
      </c>
      <c r="AA80" s="3">
        <v>-24924453.233153343</v>
      </c>
      <c r="AB80" s="3">
        <v>-19994557.83187294</v>
      </c>
      <c r="AC80" s="3">
        <v>-21464782.57309866</v>
      </c>
      <c r="AD80" s="3">
        <v>-15541034.345070362</v>
      </c>
      <c r="AE80" s="3">
        <v>-35569850.478728294</v>
      </c>
      <c r="AF80" s="3">
        <v>-44060957.153572559</v>
      </c>
      <c r="AG80" s="3">
        <v>-45934141.792313099</v>
      </c>
      <c r="AH80" s="3">
        <v>-46860225.83150959</v>
      </c>
    </row>
    <row r="81" spans="2:34" x14ac:dyDescent="0.35">
      <c r="B81" t="s">
        <v>33</v>
      </c>
      <c r="C81" t="s">
        <v>29</v>
      </c>
      <c r="D81" t="s">
        <v>13</v>
      </c>
      <c r="E81" s="2" t="s">
        <v>8</v>
      </c>
      <c r="F81" s="3"/>
      <c r="K81" s="3">
        <v>15531.255995750427</v>
      </c>
      <c r="L81" s="3">
        <v>-28220906.546499252</v>
      </c>
      <c r="M81" s="3">
        <v>-176234080.22070503</v>
      </c>
      <c r="N81" s="3">
        <v>396029898.56623745</v>
      </c>
      <c r="O81" s="3">
        <v>491887602.52047443</v>
      </c>
      <c r="P81" s="3">
        <v>344749761.02646351</v>
      </c>
      <c r="Q81" s="3">
        <v>393160897.76281548</v>
      </c>
      <c r="R81" s="3">
        <v>432582837.04187536</v>
      </c>
      <c r="S81" s="3">
        <v>349434504.69613171</v>
      </c>
      <c r="T81" s="3">
        <v>235335018.72381496</v>
      </c>
      <c r="U81" s="3">
        <v>130097142.68006372</v>
      </c>
      <c r="V81" s="3">
        <v>130337073.60760784</v>
      </c>
      <c r="W81" s="3">
        <v>23724478.244975567</v>
      </c>
      <c r="X81" s="3">
        <v>34450695.322738647</v>
      </c>
      <c r="Y81" s="3">
        <v>17462963.275031567</v>
      </c>
      <c r="Z81" s="3">
        <v>105519288.71496677</v>
      </c>
      <c r="AA81" s="3">
        <v>102937554.79879856</v>
      </c>
      <c r="AB81" s="3">
        <v>102141314.63731432</v>
      </c>
      <c r="AC81" s="3">
        <v>112624742.44241047</v>
      </c>
      <c r="AD81" s="3">
        <v>117189621.52079773</v>
      </c>
      <c r="AE81" s="3">
        <v>217377734.25964022</v>
      </c>
      <c r="AF81" s="3">
        <v>242431679.26668596</v>
      </c>
      <c r="AG81" s="3">
        <v>258393543.06650448</v>
      </c>
      <c r="AH81" s="3">
        <v>292636898.23273945</v>
      </c>
    </row>
    <row r="82" spans="2:34" x14ac:dyDescent="0.35">
      <c r="B82" t="s">
        <v>33</v>
      </c>
      <c r="C82" t="s">
        <v>29</v>
      </c>
      <c r="D82" t="s">
        <v>14</v>
      </c>
      <c r="E82" s="2" t="s">
        <v>8</v>
      </c>
      <c r="F82" s="3"/>
      <c r="K82" s="3">
        <v>-1.261732031161901E-7</v>
      </c>
      <c r="L82" s="3">
        <v>-4.4582231855657016E-6</v>
      </c>
      <c r="M82" s="3">
        <v>-3893451.0790880993</v>
      </c>
      <c r="N82" s="3">
        <v>7625792.4803364724</v>
      </c>
      <c r="O82" s="3">
        <v>35158665.217634499</v>
      </c>
      <c r="P82" s="3">
        <v>29559645.696224801</v>
      </c>
      <c r="Q82" s="3">
        <v>26775070.643231504</v>
      </c>
      <c r="R82" s="3">
        <v>72355082.414786994</v>
      </c>
      <c r="S82" s="3">
        <v>14946226.4949518</v>
      </c>
      <c r="T82" s="3">
        <v>42345172.593483984</v>
      </c>
      <c r="U82" s="3">
        <v>43301473.548447967</v>
      </c>
      <c r="V82" s="3">
        <v>8559476.3137589991</v>
      </c>
      <c r="W82" s="3">
        <v>5743029.0071690083</v>
      </c>
      <c r="X82" s="3">
        <v>20503484.050673008</v>
      </c>
      <c r="Y82" s="3">
        <v>22246934.226756006</v>
      </c>
      <c r="Z82" s="3">
        <v>13506209.602164984</v>
      </c>
      <c r="AA82" s="3">
        <v>18128167.522817999</v>
      </c>
      <c r="AB82" s="3">
        <v>17404069.934051007</v>
      </c>
      <c r="AC82" s="3">
        <v>16480761.994869977</v>
      </c>
      <c r="AD82" s="3">
        <v>10490084.713925004</v>
      </c>
      <c r="AE82" s="3">
        <v>35497114.473416001</v>
      </c>
      <c r="AF82" s="3">
        <v>45967993.897026002</v>
      </c>
      <c r="AG82" s="3">
        <v>48698825.035138994</v>
      </c>
      <c r="AH82" s="3">
        <v>56754843.887746006</v>
      </c>
    </row>
    <row r="83" spans="2:34" x14ac:dyDescent="0.35">
      <c r="B83" t="s">
        <v>33</v>
      </c>
      <c r="C83" t="s">
        <v>29</v>
      </c>
      <c r="D83" t="s">
        <v>15</v>
      </c>
      <c r="E83" s="2" t="s">
        <v>8</v>
      </c>
      <c r="F83" s="3"/>
      <c r="K83" s="3">
        <v>-62664.675566472986</v>
      </c>
      <c r="L83" s="3">
        <v>-24622312.00261293</v>
      </c>
      <c r="M83" s="3">
        <v>-178034629.10259247</v>
      </c>
      <c r="N83" s="3">
        <v>387737820.66201562</v>
      </c>
      <c r="O83" s="3">
        <v>292376139.9544723</v>
      </c>
      <c r="P83" s="3">
        <v>256441135.9270643</v>
      </c>
      <c r="Q83" s="3">
        <v>386760800.89191228</v>
      </c>
      <c r="R83" s="3">
        <v>399349040.94125515</v>
      </c>
      <c r="S83" s="3">
        <v>400221871.00434655</v>
      </c>
      <c r="T83" s="3">
        <v>226501316.60131335</v>
      </c>
      <c r="U83" s="3">
        <v>122024302.57022634</v>
      </c>
      <c r="V83" s="3">
        <v>136768043.27049953</v>
      </c>
      <c r="W83" s="3">
        <v>22693098.477195315</v>
      </c>
      <c r="X83" s="3">
        <v>20261427.999047864</v>
      </c>
      <c r="Y83" s="3">
        <v>4871066.2534725936</v>
      </c>
      <c r="Z83" s="3">
        <v>103278915.38176553</v>
      </c>
      <c r="AA83" s="3">
        <v>105886623.51888761</v>
      </c>
      <c r="AB83" s="3">
        <v>108232349.7183471</v>
      </c>
      <c r="AC83" s="3">
        <v>128767641.37839527</v>
      </c>
      <c r="AD83" s="3">
        <v>136737896.62107521</v>
      </c>
      <c r="AE83" s="3">
        <v>263006938.33846924</v>
      </c>
      <c r="AF83" s="3">
        <v>314583246.84098357</v>
      </c>
      <c r="AG83" s="3">
        <v>354230636.91606152</v>
      </c>
      <c r="AH83" s="3">
        <v>429491677.06505984</v>
      </c>
    </row>
    <row r="84" spans="2:34" x14ac:dyDescent="0.35">
      <c r="B84" t="s">
        <v>33</v>
      </c>
      <c r="C84" t="s">
        <v>29</v>
      </c>
      <c r="D84" t="s">
        <v>16</v>
      </c>
      <c r="E84" s="2" t="s">
        <v>8</v>
      </c>
      <c r="F84" s="3"/>
      <c r="K84" s="3">
        <v>0</v>
      </c>
      <c r="L84" s="3">
        <v>50083043.211048692</v>
      </c>
      <c r="M84" s="3">
        <v>29492843.962267399</v>
      </c>
      <c r="N84" s="3">
        <v>-360233913.16325057</v>
      </c>
      <c r="O84" s="3">
        <v>-1619437.1145133656</v>
      </c>
      <c r="P84" s="3">
        <v>1905352.6428265895</v>
      </c>
      <c r="Q84" s="3">
        <v>-8235868.6944313766</v>
      </c>
      <c r="R84" s="3">
        <v>-804924.90877293155</v>
      </c>
      <c r="S84" s="3">
        <v>374596.71030470578</v>
      </c>
      <c r="T84" s="3">
        <v>109642829.53944327</v>
      </c>
      <c r="U84" s="3">
        <v>-20650695.703154571</v>
      </c>
      <c r="V84" s="3">
        <v>-2594519.6508710533</v>
      </c>
      <c r="W84" s="3">
        <v>112373045.38016289</v>
      </c>
      <c r="X84" s="3">
        <v>20370500.482231677</v>
      </c>
      <c r="Y84" s="3">
        <v>22604169.094328485</v>
      </c>
      <c r="Z84" s="3">
        <v>-251601812.91169244</v>
      </c>
      <c r="AA84" s="3">
        <v>8199601.9521853281</v>
      </c>
      <c r="AB84" s="3">
        <v>31910154.746500257</v>
      </c>
      <c r="AC84" s="3">
        <v>-14099495.572254665</v>
      </c>
      <c r="AD84" s="3">
        <v>18220520.169600911</v>
      </c>
      <c r="AE84" s="3">
        <v>-217058269.23606515</v>
      </c>
      <c r="AF84" s="3">
        <v>-44065344.920848206</v>
      </c>
      <c r="AG84" s="3">
        <v>-26238401.130902115</v>
      </c>
      <c r="AH84" s="3">
        <v>-126399959.83417623</v>
      </c>
    </row>
    <row r="85" spans="2:34" x14ac:dyDescent="0.35">
      <c r="B85" t="s">
        <v>33</v>
      </c>
      <c r="C85" t="s">
        <v>29</v>
      </c>
      <c r="D85" t="s">
        <v>17</v>
      </c>
      <c r="E85" s="2" t="s">
        <v>8</v>
      </c>
      <c r="F85" s="3"/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3321745771.5828524</v>
      </c>
    </row>
    <row r="86" spans="2:34" x14ac:dyDescent="0.35">
      <c r="B86" t="s">
        <v>33</v>
      </c>
      <c r="C86" t="s">
        <v>29</v>
      </c>
      <c r="D86" t="s">
        <v>19</v>
      </c>
      <c r="E86" s="2" t="s">
        <v>8</v>
      </c>
      <c r="F86" s="3"/>
      <c r="K86" s="3">
        <v>0</v>
      </c>
      <c r="L86" s="3">
        <v>0</v>
      </c>
      <c r="M86" s="3">
        <v>0</v>
      </c>
      <c r="N86" s="3">
        <v>1216883334.8426814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61760072.960067995</v>
      </c>
      <c r="U86" s="3">
        <v>244893079.7401638</v>
      </c>
      <c r="V86" s="3">
        <v>269234149.14561725</v>
      </c>
      <c r="W86" s="3">
        <v>118055343.23845893</v>
      </c>
      <c r="X86" s="3">
        <v>51655794.993926927</v>
      </c>
      <c r="Y86" s="3">
        <v>28219460.275375985</v>
      </c>
      <c r="Z86" s="3">
        <v>279697287.20722646</v>
      </c>
      <c r="AA86" s="3">
        <v>55517472.051013894</v>
      </c>
      <c r="AB86" s="3">
        <v>0</v>
      </c>
      <c r="AC86" s="3">
        <v>0</v>
      </c>
      <c r="AD86" s="3">
        <v>60116774.709496878</v>
      </c>
      <c r="AE86" s="3">
        <v>0</v>
      </c>
      <c r="AF86" s="3">
        <v>68334671.300108835</v>
      </c>
      <c r="AG86" s="3">
        <v>33333136.926824789</v>
      </c>
      <c r="AH86" s="3">
        <v>56698047.799085915</v>
      </c>
    </row>
    <row r="87" spans="2:34" x14ac:dyDescent="0.35">
      <c r="B87" t="s">
        <v>33</v>
      </c>
      <c r="C87" t="s">
        <v>29</v>
      </c>
      <c r="D87" t="s">
        <v>20</v>
      </c>
      <c r="E87" s="2" t="s">
        <v>8</v>
      </c>
      <c r="F87" s="3"/>
      <c r="K87" s="3">
        <v>0</v>
      </c>
      <c r="L87" s="3">
        <v>0</v>
      </c>
      <c r="M87" s="3">
        <v>0</v>
      </c>
      <c r="N87" s="3">
        <v>0</v>
      </c>
      <c r="O87" s="3">
        <v>12168833.348426815</v>
      </c>
      <c r="P87" s="3">
        <v>12168833.348426815</v>
      </c>
      <c r="Q87" s="3">
        <v>12168833.348426815</v>
      </c>
      <c r="R87" s="3">
        <v>12168833.348426815</v>
      </c>
      <c r="S87" s="3">
        <v>12168833.348426815</v>
      </c>
      <c r="T87" s="3">
        <v>12168833.348426815</v>
      </c>
      <c r="U87" s="3">
        <v>12168833.348426815</v>
      </c>
      <c r="V87" s="3">
        <v>12168833.348426815</v>
      </c>
      <c r="W87" s="3">
        <v>12168833.348426815</v>
      </c>
      <c r="X87" s="3">
        <v>17655950.22832546</v>
      </c>
      <c r="Y87" s="3">
        <v>17655950.22832546</v>
      </c>
      <c r="Z87" s="3">
        <v>17655950.22832546</v>
      </c>
      <c r="AA87" s="3">
        <v>22703985.224035185</v>
      </c>
      <c r="AB87" s="3">
        <v>23259159.944545325</v>
      </c>
      <c r="AC87" s="3">
        <v>23259159.944545325</v>
      </c>
      <c r="AD87" s="3">
        <v>23259159.944545325</v>
      </c>
      <c r="AE87" s="3">
        <v>23860327.691640295</v>
      </c>
      <c r="AF87" s="3">
        <v>23860327.691640295</v>
      </c>
      <c r="AG87" s="3">
        <v>24543674.404641382</v>
      </c>
      <c r="AH87" s="3">
        <v>24877005.773909632</v>
      </c>
    </row>
    <row r="88" spans="2:34" x14ac:dyDescent="0.35">
      <c r="B88" t="s">
        <v>33</v>
      </c>
      <c r="C88" t="s">
        <v>30</v>
      </c>
      <c r="D88" t="s">
        <v>7</v>
      </c>
      <c r="E88" s="2" t="s">
        <v>8</v>
      </c>
      <c r="F88" s="3">
        <v>99420635.199366748</v>
      </c>
      <c r="K88" s="3">
        <v>4121900.5663247877</v>
      </c>
      <c r="L88" s="3">
        <v>4908708.9676016206</v>
      </c>
      <c r="M88" s="3">
        <v>5263629.3224237468</v>
      </c>
      <c r="N88" s="3">
        <v>5480116.3057898032</v>
      </c>
      <c r="O88" s="3">
        <v>5217838.7717654919</v>
      </c>
      <c r="P88" s="3">
        <v>6101977.3351737866</v>
      </c>
      <c r="Q88" s="3">
        <v>4998719.006588513</v>
      </c>
      <c r="R88" s="3">
        <v>5409547.4847141225</v>
      </c>
      <c r="S88" s="3">
        <v>5045509.0647846414</v>
      </c>
      <c r="T88" s="3">
        <v>5361392.9061929761</v>
      </c>
      <c r="U88" s="3">
        <v>5664607.0715762051</v>
      </c>
      <c r="V88" s="3">
        <v>4698054.3526084106</v>
      </c>
      <c r="W88" s="3">
        <v>3812029.4187830314</v>
      </c>
      <c r="X88" s="3">
        <v>5124816.3474152936</v>
      </c>
      <c r="Y88" s="3">
        <v>3823716.1983663226</v>
      </c>
      <c r="Z88" s="3">
        <v>3782407.6229145844</v>
      </c>
      <c r="AA88" s="3">
        <v>3558563.7058934234</v>
      </c>
      <c r="AB88" s="3">
        <v>3987919.5354558416</v>
      </c>
      <c r="AC88" s="3">
        <v>2975521.4296825468</v>
      </c>
      <c r="AD88" s="3">
        <v>2105089.0868890812</v>
      </c>
      <c r="AE88" s="3">
        <v>2357097.2095471537</v>
      </c>
      <c r="AF88" s="3">
        <v>2291694.732470945</v>
      </c>
      <c r="AG88" s="3">
        <v>1700227.3721889202</v>
      </c>
      <c r="AH88" s="3">
        <v>1629551.384215489</v>
      </c>
    </row>
    <row r="89" spans="2:34" x14ac:dyDescent="0.35">
      <c r="B89" t="s">
        <v>33</v>
      </c>
      <c r="C89" t="s">
        <v>30</v>
      </c>
      <c r="D89" t="s">
        <v>9</v>
      </c>
      <c r="E89" s="2" t="s">
        <v>8</v>
      </c>
      <c r="F89" s="3">
        <v>144055373.11816436</v>
      </c>
      <c r="K89" s="3">
        <v>3217923.1881547133</v>
      </c>
      <c r="L89" s="3">
        <v>3007404.8487427225</v>
      </c>
      <c r="M89" s="3">
        <v>3531546.470025518</v>
      </c>
      <c r="N89" s="3">
        <v>4214042.1496765399</v>
      </c>
      <c r="O89" s="3">
        <v>5197659.6785045387</v>
      </c>
      <c r="P89" s="3">
        <v>4857625.86776119</v>
      </c>
      <c r="Q89" s="3">
        <v>6290576.8492043037</v>
      </c>
      <c r="R89" s="3">
        <v>5879043.7843025653</v>
      </c>
      <c r="S89" s="3">
        <v>5974791.3783242246</v>
      </c>
      <c r="T89" s="3">
        <v>5134984.5264220517</v>
      </c>
      <c r="U89" s="3">
        <v>4880668.1213746257</v>
      </c>
      <c r="V89" s="3">
        <v>6201740.3698507668</v>
      </c>
      <c r="W89" s="3">
        <v>7623134.8273024233</v>
      </c>
      <c r="X89" s="3">
        <v>6376641.0136023602</v>
      </c>
      <c r="Y89" s="3">
        <v>7037122.0205522804</v>
      </c>
      <c r="Z89" s="3">
        <v>6222748.7747793663</v>
      </c>
      <c r="AA89" s="3">
        <v>5908597.440784567</v>
      </c>
      <c r="AB89" s="3">
        <v>5731715.3328357702</v>
      </c>
      <c r="AC89" s="3">
        <v>6896053.2859175233</v>
      </c>
      <c r="AD89" s="3">
        <v>7792974.8742765943</v>
      </c>
      <c r="AE89" s="3">
        <v>7883522.0748974448</v>
      </c>
      <c r="AF89" s="3">
        <v>7842136.7370406315</v>
      </c>
      <c r="AG89" s="3">
        <v>8213084.5875032358</v>
      </c>
      <c r="AH89" s="3">
        <v>8139634.9163284348</v>
      </c>
    </row>
    <row r="90" spans="2:34" x14ac:dyDescent="0.35">
      <c r="B90" t="s">
        <v>33</v>
      </c>
      <c r="C90" t="s">
        <v>30</v>
      </c>
      <c r="D90" t="s">
        <v>10</v>
      </c>
      <c r="E90" s="2" t="s">
        <v>8</v>
      </c>
      <c r="F90" s="3">
        <v>156918483.19552836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2630547.7705725306</v>
      </c>
      <c r="Q90" s="3">
        <v>2353716.842469315</v>
      </c>
      <c r="R90" s="3">
        <v>2627743.8819613797</v>
      </c>
      <c r="S90" s="3">
        <v>6621720.5974573987</v>
      </c>
      <c r="T90" s="3">
        <v>13456212.049248517</v>
      </c>
      <c r="U90" s="3">
        <v>16069917.415241428</v>
      </c>
      <c r="V90" s="3">
        <v>15439196.472227585</v>
      </c>
      <c r="W90" s="3">
        <v>13188462.510897892</v>
      </c>
      <c r="X90" s="3">
        <v>5406553.4803692801</v>
      </c>
      <c r="Y90" s="3">
        <v>6863877.7005895209</v>
      </c>
      <c r="Z90" s="3">
        <v>10365434.691893989</v>
      </c>
      <c r="AA90" s="3">
        <v>9687322.141956998</v>
      </c>
      <c r="AB90" s="3">
        <v>9053571.2439335231</v>
      </c>
      <c r="AC90" s="3">
        <v>8461281.5363864694</v>
      </c>
      <c r="AD90" s="3">
        <v>7907739.7536322149</v>
      </c>
      <c r="AE90" s="3">
        <v>7390410.9847030044</v>
      </c>
      <c r="AF90" s="3">
        <v>6906926.1539280415</v>
      </c>
      <c r="AG90" s="3">
        <v>6455071.1718953662</v>
      </c>
      <c r="AH90" s="3">
        <v>6032776.7961638924</v>
      </c>
    </row>
    <row r="91" spans="2:34" x14ac:dyDescent="0.35">
      <c r="B91" t="s">
        <v>33</v>
      </c>
      <c r="C91" t="s">
        <v>30</v>
      </c>
      <c r="D91" t="s">
        <v>11</v>
      </c>
      <c r="E91" s="2" t="s">
        <v>8</v>
      </c>
      <c r="F91" s="3">
        <v>-1445992293.7992299</v>
      </c>
      <c r="K91" s="3">
        <v>0</v>
      </c>
      <c r="L91" s="3">
        <v>812550102.219504</v>
      </c>
      <c r="M91" s="3">
        <v>420456039.02490807</v>
      </c>
      <c r="N91" s="3">
        <v>-3171278379.0571694</v>
      </c>
      <c r="O91" s="3">
        <v>-16942370.806378592</v>
      </c>
      <c r="P91" s="3">
        <v>14511742.358169431</v>
      </c>
      <c r="Q91" s="3">
        <v>-65988754.245607659</v>
      </c>
      <c r="R91" s="3">
        <v>-7985117.3588448185</v>
      </c>
      <c r="S91" s="3">
        <v>-4460791.939789569</v>
      </c>
      <c r="T91" s="3">
        <v>578037807.6407578</v>
      </c>
      <c r="U91" s="3">
        <v>49801676.133857153</v>
      </c>
      <c r="V91" s="3">
        <v>134922740.50329313</v>
      </c>
      <c r="W91" s="3">
        <v>426156906.29197562</v>
      </c>
      <c r="X91" s="3">
        <v>80759480.162000954</v>
      </c>
      <c r="Y91" s="3">
        <v>64454396.636248276</v>
      </c>
      <c r="Z91" s="3">
        <v>-444584859.6829381</v>
      </c>
      <c r="AA91" s="3">
        <v>29911715.31620907</v>
      </c>
      <c r="AB91" s="3">
        <v>45709052.158493698</v>
      </c>
      <c r="AC91" s="3">
        <v>-29659404.947093535</v>
      </c>
      <c r="AD91" s="3">
        <v>36932483.047897384</v>
      </c>
      <c r="AE91" s="3">
        <v>-258444663.30474049</v>
      </c>
      <c r="AF91" s="3">
        <v>-30934208.579696789</v>
      </c>
      <c r="AG91" s="3">
        <v>-20371629.846530668</v>
      </c>
      <c r="AH91" s="3">
        <v>-89546255.523754925</v>
      </c>
    </row>
    <row r="92" spans="2:34" x14ac:dyDescent="0.35">
      <c r="B92" t="s">
        <v>33</v>
      </c>
      <c r="C92" t="s">
        <v>30</v>
      </c>
      <c r="D92" t="s">
        <v>12</v>
      </c>
      <c r="E92" s="2" t="s">
        <v>8</v>
      </c>
      <c r="F92" s="3">
        <v>-229425927.59434628</v>
      </c>
      <c r="K92" s="3">
        <v>-536356.66218415357</v>
      </c>
      <c r="L92" s="3">
        <v>3613455.7114680908</v>
      </c>
      <c r="M92" s="3">
        <v>6084781.7475379305</v>
      </c>
      <c r="N92" s="3">
        <v>-12850993.705732949</v>
      </c>
      <c r="O92" s="3">
        <v>-24361544.607275292</v>
      </c>
      <c r="P92" s="3">
        <v>-22996902.678519003</v>
      </c>
      <c r="Q92" s="3">
        <v>-21728423.075344793</v>
      </c>
      <c r="R92" s="3">
        <v>-20789638.260833271</v>
      </c>
      <c r="S92" s="3">
        <v>-19622576.62716978</v>
      </c>
      <c r="T92" s="3">
        <v>-12263023.629953755</v>
      </c>
      <c r="U92" s="3">
        <v>-14169716.44719171</v>
      </c>
      <c r="V92" s="3">
        <v>-11068900.255465975</v>
      </c>
      <c r="W92" s="3">
        <v>-6029654.3322473355</v>
      </c>
      <c r="X92" s="3">
        <v>-4128595.0586643126</v>
      </c>
      <c r="Y92" s="3">
        <v>-2683240.2759670438</v>
      </c>
      <c r="Z92" s="3">
        <v>-8678596.3638612907</v>
      </c>
      <c r="AA92" s="3">
        <v>-7374246.3457352696</v>
      </c>
      <c r="AB92" s="3">
        <v>-5528661.8553800117</v>
      </c>
      <c r="AC92" s="3">
        <v>-5546907.7081566621</v>
      </c>
      <c r="AD92" s="3">
        <v>-3753363.1758403438</v>
      </c>
      <c r="AE92" s="3">
        <v>-8028583.5365109406</v>
      </c>
      <c r="AF92" s="3">
        <v>-9294521.5887530595</v>
      </c>
      <c r="AG92" s="3">
        <v>-9055760.7946032751</v>
      </c>
      <c r="AH92" s="3">
        <v>-8633958.0679620467</v>
      </c>
    </row>
    <row r="93" spans="2:34" x14ac:dyDescent="0.35">
      <c r="B93" t="s">
        <v>33</v>
      </c>
      <c r="C93" t="s">
        <v>30</v>
      </c>
      <c r="D93" t="s">
        <v>13</v>
      </c>
      <c r="E93" s="2" t="s">
        <v>8</v>
      </c>
      <c r="F93" s="3">
        <v>1914938901.3914258</v>
      </c>
      <c r="K93" s="3">
        <v>13565.600485413945</v>
      </c>
      <c r="L93" s="3">
        <v>-23036666.097842481</v>
      </c>
      <c r="M93" s="3">
        <v>-134448135.99997532</v>
      </c>
      <c r="N93" s="3">
        <v>282363844.34004635</v>
      </c>
      <c r="O93" s="3">
        <v>327765478.93126571</v>
      </c>
      <c r="P93" s="3">
        <v>214692824.69400463</v>
      </c>
      <c r="Q93" s="3">
        <v>228823222.05692285</v>
      </c>
      <c r="R93" s="3">
        <v>235296401.52985591</v>
      </c>
      <c r="S93" s="3">
        <v>177634783.10972428</v>
      </c>
      <c r="T93" s="3">
        <v>111805972.13342232</v>
      </c>
      <c r="U93" s="3">
        <v>57764687.21299658</v>
      </c>
      <c r="V93" s="3">
        <v>54085251.788988672</v>
      </c>
      <c r="W93" s="3">
        <v>9200761.6975419708</v>
      </c>
      <c r="X93" s="3">
        <v>12486517.393638281</v>
      </c>
      <c r="Y93" s="3">
        <v>5915309.841304577</v>
      </c>
      <c r="Z93" s="3">
        <v>33404704.507147066</v>
      </c>
      <c r="AA93" s="3">
        <v>30455508.099341672</v>
      </c>
      <c r="AB93" s="3">
        <v>28242924.64189944</v>
      </c>
      <c r="AC93" s="3">
        <v>29104373.634136509</v>
      </c>
      <c r="AD93" s="3">
        <v>28302827.227606762</v>
      </c>
      <c r="AE93" s="3">
        <v>49065016.439264886</v>
      </c>
      <c r="AF93" s="3">
        <v>51140207.165453479</v>
      </c>
      <c r="AG93" s="3">
        <v>50941413.632155105</v>
      </c>
      <c r="AH93" s="3">
        <v>53918107.812041566</v>
      </c>
    </row>
    <row r="94" spans="2:34" x14ac:dyDescent="0.35">
      <c r="B94" t="s">
        <v>33</v>
      </c>
      <c r="C94" t="s">
        <v>30</v>
      </c>
      <c r="D94" t="s">
        <v>14</v>
      </c>
      <c r="E94" s="2" t="s">
        <v>8</v>
      </c>
      <c r="F94" s="3">
        <v>225941767.83581537</v>
      </c>
      <c r="K94" s="3">
        <v>-1.102045620719627E-7</v>
      </c>
      <c r="L94" s="3">
        <v>-3.6392381210828525E-6</v>
      </c>
      <c r="M94" s="3">
        <v>-2970295.1865775813</v>
      </c>
      <c r="N94" s="3">
        <v>5437084.6460903892</v>
      </c>
      <c r="O94" s="3">
        <v>23427703.16753884</v>
      </c>
      <c r="P94" s="3">
        <v>18408261.72752396</v>
      </c>
      <c r="Q94" s="3">
        <v>15583334.889732813</v>
      </c>
      <c r="R94" s="3">
        <v>39356370.772859566</v>
      </c>
      <c r="S94" s="3">
        <v>7597903.6587939113</v>
      </c>
      <c r="T94" s="3">
        <v>20117886.460953303</v>
      </c>
      <c r="U94" s="3">
        <v>19226372.108257256</v>
      </c>
      <c r="V94" s="3">
        <v>3551878.362754018</v>
      </c>
      <c r="W94" s="3">
        <v>2227245.6646427512</v>
      </c>
      <c r="X94" s="3">
        <v>7431406.182967037</v>
      </c>
      <c r="Y94" s="3">
        <v>7535806.3175075632</v>
      </c>
      <c r="Z94" s="3">
        <v>4275720.0722858915</v>
      </c>
      <c r="AA94" s="3">
        <v>5363470.6390349399</v>
      </c>
      <c r="AB94" s="3">
        <v>4812370.3650685148</v>
      </c>
      <c r="AC94" s="3">
        <v>4258942.0803270051</v>
      </c>
      <c r="AD94" s="3">
        <v>2533492.7394443988</v>
      </c>
      <c r="AE94" s="3">
        <v>8012166.0625293991</v>
      </c>
      <c r="AF94" s="3">
        <v>9696805.046209367</v>
      </c>
      <c r="AG94" s="3">
        <v>9600808.751155477</v>
      </c>
      <c r="AH94" s="3">
        <v>10457033.306720307</v>
      </c>
    </row>
    <row r="95" spans="2:34" x14ac:dyDescent="0.35">
      <c r="B95" t="s">
        <v>33</v>
      </c>
      <c r="C95" t="s">
        <v>30</v>
      </c>
      <c r="D95" t="s">
        <v>15</v>
      </c>
      <c r="E95" s="2" t="s">
        <v>8</v>
      </c>
      <c r="F95" s="3">
        <v>1792049211.5863478</v>
      </c>
      <c r="K95" s="3">
        <v>-54733.754534433559</v>
      </c>
      <c r="L95" s="3">
        <v>-20099141.011877075</v>
      </c>
      <c r="M95" s="3">
        <v>-135821766.12102479</v>
      </c>
      <c r="N95" s="3">
        <v>276451707.39513427</v>
      </c>
      <c r="O95" s="3">
        <v>194822567.28815097</v>
      </c>
      <c r="P95" s="3">
        <v>159698651.20717064</v>
      </c>
      <c r="Q95" s="3">
        <v>225098307.40795898</v>
      </c>
      <c r="R95" s="3">
        <v>217219418.4365671</v>
      </c>
      <c r="S95" s="3">
        <v>203452504.8218919</v>
      </c>
      <c r="T95" s="3">
        <v>107609143.88958807</v>
      </c>
      <c r="U95" s="3">
        <v>54180249.659190491</v>
      </c>
      <c r="V95" s="3">
        <v>56753875.564538456</v>
      </c>
      <c r="W95" s="3">
        <v>8800774.8415603433</v>
      </c>
      <c r="X95" s="3">
        <v>7343673.9305251585</v>
      </c>
      <c r="Y95" s="3">
        <v>1649998.6682106198</v>
      </c>
      <c r="Z95" s="3">
        <v>32695459.684776835</v>
      </c>
      <c r="AA95" s="3">
        <v>31328031.120368741</v>
      </c>
      <c r="AB95" s="3">
        <v>29927146.598466359</v>
      </c>
      <c r="AC95" s="3">
        <v>33276005.479698766</v>
      </c>
      <c r="AD95" s="3">
        <v>33023991.487555254</v>
      </c>
      <c r="AE95" s="3">
        <v>59364128.516513124</v>
      </c>
      <c r="AF95" s="3">
        <v>66360355.473723024</v>
      </c>
      <c r="AG95" s="3">
        <v>69835372.750310853</v>
      </c>
      <c r="AH95" s="3">
        <v>79133488.251884595</v>
      </c>
    </row>
    <row r="96" spans="2:34" x14ac:dyDescent="0.35">
      <c r="B96" t="s">
        <v>33</v>
      </c>
      <c r="C96" t="s">
        <v>30</v>
      </c>
      <c r="D96" t="s">
        <v>16</v>
      </c>
      <c r="E96" s="2" t="s">
        <v>8</v>
      </c>
      <c r="F96" s="3">
        <v>-252322148.38854259</v>
      </c>
      <c r="K96" s="3">
        <v>0</v>
      </c>
      <c r="L96" s="3">
        <v>40882681.841411836</v>
      </c>
      <c r="M96" s="3">
        <v>22499949.448478561</v>
      </c>
      <c r="N96" s="3">
        <v>-256841801.46671757</v>
      </c>
      <c r="O96" s="3">
        <v>-1079099.3282158324</v>
      </c>
      <c r="P96" s="3">
        <v>1186557.8665193822</v>
      </c>
      <c r="Q96" s="3">
        <v>-4793350.5641612373</v>
      </c>
      <c r="R96" s="3">
        <v>-437825.81812806457</v>
      </c>
      <c r="S96" s="3">
        <v>190425.97251939116</v>
      </c>
      <c r="T96" s="3">
        <v>52090518.489741594</v>
      </c>
      <c r="U96" s="3">
        <v>-9169155.8588418942</v>
      </c>
      <c r="V96" s="3">
        <v>-1076633.4144596681</v>
      </c>
      <c r="W96" s="3">
        <v>43580204.424049422</v>
      </c>
      <c r="X96" s="3">
        <v>7383206.8179076379</v>
      </c>
      <c r="Y96" s="3">
        <v>7656814.1266936474</v>
      </c>
      <c r="Z96" s="3">
        <v>-79650690.56218414</v>
      </c>
      <c r="AA96" s="3">
        <v>2425966.3458517729</v>
      </c>
      <c r="AB96" s="3">
        <v>8823423.6950727142</v>
      </c>
      <c r="AC96" s="3">
        <v>-3643577.585960608</v>
      </c>
      <c r="AD96" s="3">
        <v>4400494.0682039717</v>
      </c>
      <c r="AE96" s="3">
        <v>-48992908.977629654</v>
      </c>
      <c r="AF96" s="3">
        <v>-9295447.1745847017</v>
      </c>
      <c r="AG96" s="3">
        <v>-5172812.0958180279</v>
      </c>
      <c r="AH96" s="3">
        <v>-23289088.638291087</v>
      </c>
    </row>
    <row r="97" spans="2:34" x14ac:dyDescent="0.35">
      <c r="B97" t="s">
        <v>33</v>
      </c>
      <c r="C97" t="s">
        <v>30</v>
      </c>
      <c r="D97" t="s">
        <v>17</v>
      </c>
      <c r="E97" s="2" t="s">
        <v>8</v>
      </c>
      <c r="F97" s="3">
        <v>612028926.35211766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612028926.35211766</v>
      </c>
    </row>
    <row r="98" spans="2:34" x14ac:dyDescent="0.35">
      <c r="B98" t="s">
        <v>33</v>
      </c>
      <c r="C98" t="s">
        <v>30</v>
      </c>
      <c r="D98" t="s">
        <v>19</v>
      </c>
      <c r="E98" s="2" t="s">
        <v>8</v>
      </c>
      <c r="F98" s="3">
        <v>1342408736.6920578</v>
      </c>
      <c r="K98" s="3">
        <v>0</v>
      </c>
      <c r="L98" s="3">
        <v>0</v>
      </c>
      <c r="M98" s="3">
        <v>0</v>
      </c>
      <c r="N98" s="3">
        <v>867620999.78682899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29341765.76770008</v>
      </c>
      <c r="U98" s="3">
        <v>108735456.13992774</v>
      </c>
      <c r="V98" s="3">
        <v>111722600.05295125</v>
      </c>
      <c r="W98" s="3">
        <v>45783897.502092443</v>
      </c>
      <c r="X98" s="3">
        <v>18722437.287010543</v>
      </c>
      <c r="Y98" s="3">
        <v>9558907.526416555</v>
      </c>
      <c r="Z98" s="3">
        <v>88544998.212092876</v>
      </c>
      <c r="AA98" s="3">
        <v>16425616.705287844</v>
      </c>
      <c r="AB98" s="3">
        <v>0</v>
      </c>
      <c r="AC98" s="3">
        <v>0</v>
      </c>
      <c r="AD98" s="3">
        <v>14518987.825059986</v>
      </c>
      <c r="AE98" s="3">
        <v>0</v>
      </c>
      <c r="AF98" s="3">
        <v>14414985.935177473</v>
      </c>
      <c r="AG98" s="3">
        <v>6571515.2774139168</v>
      </c>
      <c r="AH98" s="3">
        <v>10446568.674098205</v>
      </c>
    </row>
    <row r="99" spans="2:34" x14ac:dyDescent="0.35">
      <c r="B99" t="s">
        <v>33</v>
      </c>
      <c r="C99" t="s">
        <v>30</v>
      </c>
      <c r="D99" t="s">
        <v>20</v>
      </c>
      <c r="E99" s="2" t="s">
        <v>8</v>
      </c>
      <c r="F99" s="3">
        <v>119114719.05070025</v>
      </c>
      <c r="K99" s="3">
        <v>0</v>
      </c>
      <c r="L99" s="3">
        <v>0</v>
      </c>
      <c r="M99" s="3">
        <v>0</v>
      </c>
      <c r="N99" s="3">
        <v>0</v>
      </c>
      <c r="O99" s="3">
        <v>8108607.4746432621</v>
      </c>
      <c r="P99" s="3">
        <v>7578137.8267694032</v>
      </c>
      <c r="Q99" s="3">
        <v>7082371.8007190684</v>
      </c>
      <c r="R99" s="3">
        <v>6619039.066092588</v>
      </c>
      <c r="S99" s="3">
        <v>6186017.818778119</v>
      </c>
      <c r="T99" s="3">
        <v>5781325.0642786156</v>
      </c>
      <c r="U99" s="3">
        <v>5403107.5367089873</v>
      </c>
      <c r="V99" s="3">
        <v>5049633.2118775574</v>
      </c>
      <c r="W99" s="3">
        <v>4719283.3755865032</v>
      </c>
      <c r="X99" s="3">
        <v>6399328.8832601747</v>
      </c>
      <c r="Y99" s="3">
        <v>5980681.1993085751</v>
      </c>
      <c r="Z99" s="3">
        <v>5589421.6815967998</v>
      </c>
      <c r="AA99" s="3">
        <v>6717289.9844907494</v>
      </c>
      <c r="AB99" s="3">
        <v>6431351.5434987172</v>
      </c>
      <c r="AC99" s="3">
        <v>6010608.9191576801</v>
      </c>
      <c r="AD99" s="3">
        <v>5617391.5132314768</v>
      </c>
      <c r="AE99" s="3">
        <v>5385590.0854972685</v>
      </c>
      <c r="AF99" s="3">
        <v>5033261.7621469796</v>
      </c>
      <c r="AG99" s="3">
        <v>4838702.449998836</v>
      </c>
      <c r="AH99" s="3">
        <v>4583567.853058855</v>
      </c>
    </row>
    <row r="100" spans="2:34" x14ac:dyDescent="0.35">
      <c r="B100" t="s">
        <v>34</v>
      </c>
      <c r="C100" t="s">
        <v>29</v>
      </c>
      <c r="D100" t="s">
        <v>7</v>
      </c>
      <c r="E100" s="2" t="s">
        <v>8</v>
      </c>
      <c r="F100" s="3"/>
      <c r="K100" s="3">
        <v>909624.86074884981</v>
      </c>
      <c r="L100" s="3">
        <v>1200461.1193485111</v>
      </c>
      <c r="M100" s="3">
        <v>2310029.8688636571</v>
      </c>
      <c r="N100" s="3">
        <v>2808264.8049789183</v>
      </c>
      <c r="O100" s="3">
        <v>2304716.5958394818</v>
      </c>
      <c r="P100" s="3">
        <v>3042104.2697846387</v>
      </c>
      <c r="Q100" s="3">
        <v>2698050.4008060787</v>
      </c>
      <c r="R100" s="3">
        <v>1706008.2154475562</v>
      </c>
      <c r="S100" s="3">
        <v>3362544.4959032051</v>
      </c>
      <c r="T100" s="3">
        <v>4012759.0713664591</v>
      </c>
      <c r="U100" s="3">
        <v>4537891.0607454441</v>
      </c>
      <c r="V100" s="3">
        <v>5199730.549921317</v>
      </c>
      <c r="W100" s="3">
        <v>5203161.4494678974</v>
      </c>
      <c r="X100" s="3">
        <v>6862732.4826760273</v>
      </c>
      <c r="Y100" s="3">
        <v>6932901.5080819111</v>
      </c>
      <c r="Z100" s="3">
        <v>6139551.5791271469</v>
      </c>
      <c r="AA100" s="3">
        <v>6948396.0631170087</v>
      </c>
      <c r="AB100" s="3">
        <v>8794065.986671146</v>
      </c>
      <c r="AC100" s="3">
        <v>5845365.9377549272</v>
      </c>
      <c r="AD100" s="3">
        <v>1874337.4565071166</v>
      </c>
      <c r="AE100" s="3">
        <v>3985534.2263344331</v>
      </c>
      <c r="AF100" s="3">
        <v>2106884.0836314596</v>
      </c>
      <c r="AG100" s="3">
        <v>1381795.7694834098</v>
      </c>
      <c r="AH100" s="3">
        <v>664460.46936321072</v>
      </c>
    </row>
    <row r="101" spans="2:34" x14ac:dyDescent="0.35">
      <c r="B101" t="s">
        <v>34</v>
      </c>
      <c r="C101" t="s">
        <v>29</v>
      </c>
      <c r="D101" t="s">
        <v>9</v>
      </c>
      <c r="E101" s="2" t="s">
        <v>8</v>
      </c>
      <c r="F101" s="3"/>
      <c r="K101" s="3">
        <v>-1.862645149230957E-8</v>
      </c>
      <c r="L101" s="3">
        <v>-2.2351741790771484E-8</v>
      </c>
      <c r="M101" s="3">
        <v>-3.2037496566772461E-7</v>
      </c>
      <c r="N101" s="3">
        <v>-7.3015689849853516E-7</v>
      </c>
      <c r="O101" s="3">
        <v>944936.76391987503</v>
      </c>
      <c r="P101" s="3">
        <v>-1.2293457984924316E-6</v>
      </c>
      <c r="Q101" s="3">
        <v>944936.76391617209</v>
      </c>
      <c r="R101" s="3">
        <v>2063159.8034357727</v>
      </c>
      <c r="S101" s="3">
        <v>944936.76391512156</v>
      </c>
      <c r="T101" s="3">
        <v>385210.65478396416</v>
      </c>
      <c r="U101" s="3">
        <v>569028.1407840997</v>
      </c>
      <c r="V101" s="3">
        <v>1128754.2499090582</v>
      </c>
      <c r="W101" s="3">
        <v>2831938.1435928792</v>
      </c>
      <c r="X101" s="3">
        <v>2831938.1435884982</v>
      </c>
      <c r="Y101" s="3">
        <v>3217148.7982734889</v>
      </c>
      <c r="Z101" s="3">
        <v>4162085.5621940941</v>
      </c>
      <c r="AA101" s="3">
        <v>3146083.8542174846</v>
      </c>
      <c r="AB101" s="3">
        <v>3904330.9839751124</v>
      </c>
      <c r="AC101" s="3">
        <v>9102727.7830345333</v>
      </c>
      <c r="AD101" s="3">
        <v>14684476.082703128</v>
      </c>
      <c r="AE101" s="3">
        <v>14967041.942600518</v>
      </c>
      <c r="AF101" s="3">
        <v>17215755.407464743</v>
      </c>
      <c r="AG101" s="3">
        <v>17877196.811408713</v>
      </c>
      <c r="AH101" s="3">
        <v>18635443.939822271</v>
      </c>
    </row>
    <row r="102" spans="2:34" x14ac:dyDescent="0.35">
      <c r="B102" t="s">
        <v>34</v>
      </c>
      <c r="C102" t="s">
        <v>29</v>
      </c>
      <c r="D102" t="s">
        <v>10</v>
      </c>
      <c r="E102" s="2" t="s">
        <v>8</v>
      </c>
      <c r="F102" s="3"/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27802.854301501065</v>
      </c>
      <c r="Q102" s="3">
        <v>603937.7269205004</v>
      </c>
      <c r="R102" s="3">
        <v>767494.25220829993</v>
      </c>
      <c r="S102" s="3">
        <v>-357930.18996709585</v>
      </c>
      <c r="T102" s="3">
        <v>-27011.565978989005</v>
      </c>
      <c r="U102" s="3">
        <v>-6178.5422707498074</v>
      </c>
      <c r="V102" s="3">
        <v>832408.66211950779</v>
      </c>
      <c r="W102" s="3">
        <v>80472.308337509632</v>
      </c>
      <c r="X102" s="3">
        <v>80472.308337509632</v>
      </c>
      <c r="Y102" s="3">
        <v>-216126.625972718</v>
      </c>
      <c r="Z102" s="3">
        <v>2.1828327178955078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</row>
    <row r="103" spans="2:34" x14ac:dyDescent="0.35">
      <c r="B103" t="s">
        <v>34</v>
      </c>
      <c r="C103" t="s">
        <v>29</v>
      </c>
      <c r="D103" t="s">
        <v>11</v>
      </c>
      <c r="E103" s="2" t="s">
        <v>8</v>
      </c>
      <c r="F103" s="3"/>
      <c r="K103" s="3">
        <v>0</v>
      </c>
      <c r="L103" s="3">
        <v>61382125.74688673</v>
      </c>
      <c r="M103" s="3">
        <v>134433889.44209623</v>
      </c>
      <c r="N103" s="3">
        <v>76115265.008929253</v>
      </c>
      <c r="O103" s="3">
        <v>27857432.951479912</v>
      </c>
      <c r="P103" s="3">
        <v>-1206573.9510221481</v>
      </c>
      <c r="Q103" s="3">
        <v>-344993.51570892334</v>
      </c>
      <c r="R103" s="3">
        <v>99101702.449807167</v>
      </c>
      <c r="S103" s="3">
        <v>-2961511.7181453705</v>
      </c>
      <c r="T103" s="3">
        <v>58507703.822599411</v>
      </c>
      <c r="U103" s="3">
        <v>-114434305.11518288</v>
      </c>
      <c r="V103" s="3">
        <v>64397374.03209877</v>
      </c>
      <c r="W103" s="3">
        <v>79250514.193239212</v>
      </c>
      <c r="X103" s="3">
        <v>139617532.66938782</v>
      </c>
      <c r="Y103" s="3">
        <v>79950131.518026352</v>
      </c>
      <c r="Z103" s="3">
        <v>143299876.1288681</v>
      </c>
      <c r="AA103" s="3">
        <v>-56777961.097524166</v>
      </c>
      <c r="AB103" s="3">
        <v>235849118.94086266</v>
      </c>
      <c r="AC103" s="3">
        <v>222985469.31439495</v>
      </c>
      <c r="AD103" s="3">
        <v>83915749.052670479</v>
      </c>
      <c r="AE103" s="3">
        <v>255483839.70935726</v>
      </c>
      <c r="AF103" s="3">
        <v>35259453.416193962</v>
      </c>
      <c r="AG103" s="3">
        <v>331429546.09225082</v>
      </c>
      <c r="AH103" s="3">
        <v>-103874067.33368969</v>
      </c>
    </row>
    <row r="104" spans="2:34" x14ac:dyDescent="0.35">
      <c r="B104" t="s">
        <v>34</v>
      </c>
      <c r="C104" t="s">
        <v>29</v>
      </c>
      <c r="D104" t="s">
        <v>12</v>
      </c>
      <c r="E104" s="2" t="s">
        <v>8</v>
      </c>
      <c r="F104" s="3"/>
      <c r="K104" s="3">
        <v>0</v>
      </c>
      <c r="L104" s="3">
        <v>1031618.0650000572</v>
      </c>
      <c r="M104" s="3">
        <v>3409286.4239997864</v>
      </c>
      <c r="N104" s="3">
        <v>5532752.5069994926</v>
      </c>
      <c r="O104" s="3">
        <v>5842777.077000618</v>
      </c>
      <c r="P104" s="3">
        <v>5842775.0399999619</v>
      </c>
      <c r="Q104" s="3">
        <v>5842764.4500002861</v>
      </c>
      <c r="R104" s="3">
        <v>7230496.5099992752</v>
      </c>
      <c r="S104" s="3">
        <v>7230489.3309993744</v>
      </c>
      <c r="T104" s="3">
        <v>7826583.4249997139</v>
      </c>
      <c r="U104" s="3">
        <v>5834032.882999897</v>
      </c>
      <c r="V104" s="3">
        <v>7207951.3160004616</v>
      </c>
      <c r="W104" s="3">
        <v>9006171.0689997673</v>
      </c>
      <c r="X104" s="3">
        <v>12600516.289000988</v>
      </c>
      <c r="Y104" s="3">
        <v>14893257.600999832</v>
      </c>
      <c r="Z104" s="3">
        <v>18029644.787000179</v>
      </c>
      <c r="AA104" s="3">
        <v>17642003.005999088</v>
      </c>
      <c r="AB104" s="3">
        <v>23194299.026998997</v>
      </c>
      <c r="AC104" s="3">
        <v>25407252.556999207</v>
      </c>
      <c r="AD104" s="3">
        <v>29056112.975000858</v>
      </c>
      <c r="AE104" s="3">
        <v>37973278.786999702</v>
      </c>
      <c r="AF104" s="3">
        <v>36162003.036999226</v>
      </c>
      <c r="AG104" s="3">
        <v>40367425.021000385</v>
      </c>
      <c r="AH104" s="3">
        <v>38732479.404999733</v>
      </c>
    </row>
    <row r="105" spans="2:34" x14ac:dyDescent="0.35">
      <c r="B105" t="s">
        <v>34</v>
      </c>
      <c r="C105" t="s">
        <v>29</v>
      </c>
      <c r="D105" t="s">
        <v>13</v>
      </c>
      <c r="E105" s="2" t="s">
        <v>8</v>
      </c>
      <c r="F105" s="3"/>
      <c r="K105" s="3">
        <v>1592716.5833806992</v>
      </c>
      <c r="L105" s="3">
        <v>756789.73107624054</v>
      </c>
      <c r="M105" s="3">
        <v>-4679105.4938020706</v>
      </c>
      <c r="N105" s="3">
        <v>-3592191.7867431641</v>
      </c>
      <c r="O105" s="3">
        <v>-898584.05885124207</v>
      </c>
      <c r="P105" s="3">
        <v>-3857077.5629234314</v>
      </c>
      <c r="Q105" s="3">
        <v>351238.54385471344</v>
      </c>
      <c r="R105" s="3">
        <v>130822.00666427612</v>
      </c>
      <c r="S105" s="3">
        <v>3444636.8358917236</v>
      </c>
      <c r="T105" s="3">
        <v>-2344486.8316636086</v>
      </c>
      <c r="U105" s="3">
        <v>6144287.9999389648</v>
      </c>
      <c r="V105" s="3">
        <v>8127407.6606178284</v>
      </c>
      <c r="W105" s="3">
        <v>5838103.2331004143</v>
      </c>
      <c r="X105" s="3">
        <v>4301433.5716362</v>
      </c>
      <c r="Y105" s="3">
        <v>-2092701.6176571846</v>
      </c>
      <c r="Z105" s="3">
        <v>-6938694.1133675575</v>
      </c>
      <c r="AA105" s="3">
        <v>-4711285.0302286148</v>
      </c>
      <c r="AB105" s="3">
        <v>-1212249.7467532158</v>
      </c>
      <c r="AC105" s="3">
        <v>-5938865.7251954079</v>
      </c>
      <c r="AD105" s="3">
        <v>-7363850.1583032608</v>
      </c>
      <c r="AE105" s="3">
        <v>-14124394.008627892</v>
      </c>
      <c r="AF105" s="3">
        <v>-11396610.946722031</v>
      </c>
      <c r="AG105" s="3">
        <v>-28714801.650495529</v>
      </c>
      <c r="AH105" s="3">
        <v>-15610180.876749992</v>
      </c>
    </row>
    <row r="106" spans="2:34" x14ac:dyDescent="0.35">
      <c r="B106" t="s">
        <v>34</v>
      </c>
      <c r="C106" t="s">
        <v>29</v>
      </c>
      <c r="D106" t="s">
        <v>14</v>
      </c>
      <c r="E106" s="2" t="s">
        <v>8</v>
      </c>
      <c r="F106" s="3"/>
      <c r="K106" s="3">
        <v>0</v>
      </c>
      <c r="L106" s="3">
        <v>-2.4862081136240203E-7</v>
      </c>
      <c r="M106" s="3">
        <v>-92055.556974200532</v>
      </c>
      <c r="N106" s="3">
        <v>460993.36169284023</v>
      </c>
      <c r="O106" s="3">
        <v>-672197.90907000005</v>
      </c>
      <c r="P106" s="3">
        <v>-683585.96807089448</v>
      </c>
      <c r="Q106" s="3">
        <v>2609178.2627764046</v>
      </c>
      <c r="R106" s="3">
        <v>2446129.1127510071</v>
      </c>
      <c r="S106" s="3">
        <v>1681678.6985943988</v>
      </c>
      <c r="T106" s="3">
        <v>-1259275.8760020137</v>
      </c>
      <c r="U106" s="3">
        <v>6087447.7209429741</v>
      </c>
      <c r="V106" s="3">
        <v>747769.94826100767</v>
      </c>
      <c r="W106" s="3">
        <v>-350347.57322499156</v>
      </c>
      <c r="X106" s="3">
        <v>2890892.9062829912</v>
      </c>
      <c r="Y106" s="3">
        <v>3051265.4498459995</v>
      </c>
      <c r="Z106" s="3">
        <v>2374312.9634629786</v>
      </c>
      <c r="AA106" s="3">
        <v>3592416.0411109924</v>
      </c>
      <c r="AB106" s="3">
        <v>341311.65805500746</v>
      </c>
      <c r="AC106" s="3">
        <v>1768168.4381339848</v>
      </c>
      <c r="AD106" s="3">
        <v>2089220.423127979</v>
      </c>
      <c r="AE106" s="3">
        <v>195316.8804769814</v>
      </c>
      <c r="AF106" s="3">
        <v>409001.16355699301</v>
      </c>
      <c r="AG106" s="3">
        <v>-743121.20007500052</v>
      </c>
      <c r="AH106" s="3">
        <v>-2268332.5919139981</v>
      </c>
    </row>
    <row r="107" spans="2:34" x14ac:dyDescent="0.35">
      <c r="B107" t="s">
        <v>34</v>
      </c>
      <c r="C107" t="s">
        <v>29</v>
      </c>
      <c r="D107" t="s">
        <v>15</v>
      </c>
      <c r="E107" s="2" t="s">
        <v>8</v>
      </c>
      <c r="F107" s="3"/>
      <c r="K107" s="3">
        <v>-52390.500781623748</v>
      </c>
      <c r="L107" s="3">
        <v>86177.032248371179</v>
      </c>
      <c r="M107" s="3">
        <v>276999.14100417064</v>
      </c>
      <c r="N107" s="3">
        <v>4199722.3111957787</v>
      </c>
      <c r="O107" s="3">
        <v>1068728.6581437804</v>
      </c>
      <c r="P107" s="3">
        <v>1039092.1400365805</v>
      </c>
      <c r="Q107" s="3">
        <v>2311642.7468206226</v>
      </c>
      <c r="R107" s="3">
        <v>1419207.4820937668</v>
      </c>
      <c r="S107" s="3">
        <v>176580.31203737936</v>
      </c>
      <c r="T107" s="3">
        <v>-3463048.9591830974</v>
      </c>
      <c r="U107" s="3">
        <v>4477001.0484568924</v>
      </c>
      <c r="V107" s="3">
        <v>4315182.6941545727</v>
      </c>
      <c r="W107" s="3">
        <v>2237085.6578544499</v>
      </c>
      <c r="X107" s="3">
        <v>4785412.9894315656</v>
      </c>
      <c r="Y107" s="3">
        <v>-2689768.3513523964</v>
      </c>
      <c r="Z107" s="3">
        <v>-7613648.2163295513</v>
      </c>
      <c r="AA107" s="3">
        <v>-5885258.6194272814</v>
      </c>
      <c r="AB107" s="3">
        <v>-865263.19175422541</v>
      </c>
      <c r="AC107" s="3">
        <v>-9111877.0533012226</v>
      </c>
      <c r="AD107" s="3">
        <v>-9167068.0859453175</v>
      </c>
      <c r="AE107" s="3">
        <v>-16938958.583507985</v>
      </c>
      <c r="AF107" s="3">
        <v>-15999154.432401985</v>
      </c>
      <c r="AG107" s="3">
        <v>-42736528.895795576</v>
      </c>
      <c r="AH107" s="3">
        <v>-24920262.908708774</v>
      </c>
    </row>
    <row r="108" spans="2:34" x14ac:dyDescent="0.35">
      <c r="B108" t="s">
        <v>34</v>
      </c>
      <c r="C108" t="s">
        <v>29</v>
      </c>
      <c r="D108" t="s">
        <v>16</v>
      </c>
      <c r="E108" s="2" t="s">
        <v>8</v>
      </c>
      <c r="F108" s="3"/>
      <c r="K108" s="3">
        <v>0</v>
      </c>
      <c r="L108" s="3">
        <v>3088382.99423608</v>
      </c>
      <c r="M108" s="3">
        <v>7193988.0412333263</v>
      </c>
      <c r="N108" s="3">
        <v>4427360.4806792289</v>
      </c>
      <c r="O108" s="3">
        <v>1774305.233152021</v>
      </c>
      <c r="P108" s="3">
        <v>-81592.372263869154</v>
      </c>
      <c r="Q108" s="3">
        <v>19505.141059854013</v>
      </c>
      <c r="R108" s="3">
        <v>8161707.0268711215</v>
      </c>
      <c r="S108" s="3">
        <v>-292516.80814679863</v>
      </c>
      <c r="T108" s="3">
        <v>5544638.4161106497</v>
      </c>
      <c r="U108" s="3">
        <v>-11649059.235120976</v>
      </c>
      <c r="V108" s="3">
        <v>7114105.8735835534</v>
      </c>
      <c r="W108" s="3">
        <v>9251887.6910012141</v>
      </c>
      <c r="X108" s="3">
        <v>17389099.709322259</v>
      </c>
      <c r="Y108" s="3">
        <v>10597487.26211918</v>
      </c>
      <c r="Z108" s="3">
        <v>20338024.600445282</v>
      </c>
      <c r="AA108" s="3">
        <v>-8586699.4337969162</v>
      </c>
      <c r="AB108" s="3">
        <v>38000310.708865613</v>
      </c>
      <c r="AC108" s="3">
        <v>38327206.717669368</v>
      </c>
      <c r="AD108" s="3">
        <v>15375425.727142034</v>
      </c>
      <c r="AE108" s="3">
        <v>49857337.163043328</v>
      </c>
      <c r="AF108" s="3">
        <v>7332038.5919913277</v>
      </c>
      <c r="AG108" s="3">
        <v>73449580.227863893</v>
      </c>
      <c r="AH108" s="3">
        <v>-24560703.804253895</v>
      </c>
    </row>
    <row r="109" spans="2:34" x14ac:dyDescent="0.35">
      <c r="B109" t="s">
        <v>34</v>
      </c>
      <c r="C109" t="s">
        <v>29</v>
      </c>
      <c r="D109" t="s">
        <v>17</v>
      </c>
      <c r="E109" s="2" t="s">
        <v>8</v>
      </c>
      <c r="F109" s="3"/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-1042794543.9801636</v>
      </c>
    </row>
    <row r="110" spans="2:34" x14ac:dyDescent="0.35">
      <c r="B110" t="s">
        <v>34</v>
      </c>
      <c r="C110" t="s">
        <v>29</v>
      </c>
      <c r="D110" t="s">
        <v>19</v>
      </c>
      <c r="E110" s="2" t="s">
        <v>8</v>
      </c>
      <c r="F110" s="3"/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</row>
    <row r="111" spans="2:34" x14ac:dyDescent="0.35">
      <c r="B111" t="s">
        <v>34</v>
      </c>
      <c r="C111" t="s">
        <v>29</v>
      </c>
      <c r="D111" t="s">
        <v>20</v>
      </c>
      <c r="E111" s="2" t="s">
        <v>8</v>
      </c>
      <c r="F111" s="3"/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</row>
    <row r="112" spans="2:34" x14ac:dyDescent="0.35">
      <c r="B112" t="s">
        <v>34</v>
      </c>
      <c r="C112" t="s">
        <v>30</v>
      </c>
      <c r="D112" t="s">
        <v>7</v>
      </c>
      <c r="E112" s="2" t="s">
        <v>8</v>
      </c>
      <c r="F112" s="3">
        <v>36242604.276275642</v>
      </c>
      <c r="K112" s="3">
        <v>794501.58157817251</v>
      </c>
      <c r="L112" s="3">
        <v>979933.86301420513</v>
      </c>
      <c r="M112" s="3">
        <v>1762310.7266428566</v>
      </c>
      <c r="N112" s="3">
        <v>2002253.9942803681</v>
      </c>
      <c r="O112" s="3">
        <v>1535729.9817385029</v>
      </c>
      <c r="P112" s="3">
        <v>1894469.6487943961</v>
      </c>
      <c r="Q112" s="3">
        <v>1570289.8978444887</v>
      </c>
      <c r="R112" s="3">
        <v>927955.43350769288</v>
      </c>
      <c r="S112" s="3">
        <v>1709347.1142638859</v>
      </c>
      <c r="T112" s="3">
        <v>1906432.9284451464</v>
      </c>
      <c r="U112" s="3">
        <v>2014877.9007026032</v>
      </c>
      <c r="V112" s="3">
        <v>2157703.3168172613</v>
      </c>
      <c r="W112" s="3">
        <v>2017875.7179003451</v>
      </c>
      <c r="X112" s="3">
        <v>2487370.0722162551</v>
      </c>
      <c r="Y112" s="3">
        <v>2348413.603903553</v>
      </c>
      <c r="Z112" s="3">
        <v>1943624.7988851417</v>
      </c>
      <c r="AA112" s="3">
        <v>2055779.6713873735</v>
      </c>
      <c r="AB112" s="3">
        <v>2431632.5263617621</v>
      </c>
      <c r="AC112" s="3">
        <v>1510553.6367167828</v>
      </c>
      <c r="AD112" s="3">
        <v>452677.024717058</v>
      </c>
      <c r="AE112" s="3">
        <v>899587.54515668435</v>
      </c>
      <c r="AF112" s="3">
        <v>444440.63101168961</v>
      </c>
      <c r="AG112" s="3">
        <v>272416.36541320046</v>
      </c>
      <c r="AH112" s="3">
        <v>122426.29497621284</v>
      </c>
    </row>
    <row r="113" spans="2:34" x14ac:dyDescent="0.35">
      <c r="B113" t="s">
        <v>34</v>
      </c>
      <c r="C113" t="s">
        <v>30</v>
      </c>
      <c r="D113" t="s">
        <v>9</v>
      </c>
      <c r="E113" s="2" t="s">
        <v>8</v>
      </c>
      <c r="F113" s="3">
        <v>30095386.900306921</v>
      </c>
      <c r="K113" s="3">
        <v>-1.6269064103685534E-8</v>
      </c>
      <c r="L113" s="3">
        <v>-1.8245679368619289E-8</v>
      </c>
      <c r="M113" s="3">
        <v>-2.4441252736779739E-7</v>
      </c>
      <c r="N113" s="3">
        <v>-5.2059177748411519E-7</v>
      </c>
      <c r="O113" s="3">
        <v>629651.26463634847</v>
      </c>
      <c r="P113" s="3">
        <v>-7.6557477869806835E-7</v>
      </c>
      <c r="Q113" s="3">
        <v>549961.79983743641</v>
      </c>
      <c r="R113" s="3">
        <v>1122222.2334319951</v>
      </c>
      <c r="S113" s="3">
        <v>480357.93504832301</v>
      </c>
      <c r="T113" s="3">
        <v>183010.80717960681</v>
      </c>
      <c r="U113" s="3">
        <v>252655.29965266105</v>
      </c>
      <c r="V113" s="3">
        <v>468392.8841153527</v>
      </c>
      <c r="W113" s="3">
        <v>1098274.4375799152</v>
      </c>
      <c r="X113" s="3">
        <v>1026424.7080170244</v>
      </c>
      <c r="Y113" s="3">
        <v>1089759.6042349783</v>
      </c>
      <c r="Z113" s="3">
        <v>1317609.6999110687</v>
      </c>
      <c r="AA113" s="3">
        <v>930812.69018493313</v>
      </c>
      <c r="AB113" s="3">
        <v>1079580.0519015291</v>
      </c>
      <c r="AC113" s="3">
        <v>2352317.8365778821</v>
      </c>
      <c r="AD113" s="3">
        <v>3546493.1459217267</v>
      </c>
      <c r="AE113" s="3">
        <v>3378258.4102368541</v>
      </c>
      <c r="AF113" s="3">
        <v>3631609.9476381699</v>
      </c>
      <c r="AG113" s="3">
        <v>3524428.9255286278</v>
      </c>
      <c r="AH113" s="3">
        <v>3433565.2186740572</v>
      </c>
    </row>
    <row r="114" spans="2:34" x14ac:dyDescent="0.35">
      <c r="B114" t="s">
        <v>34</v>
      </c>
      <c r="C114" t="s">
        <v>30</v>
      </c>
      <c r="D114" t="s">
        <v>10</v>
      </c>
      <c r="E114" s="2" t="s">
        <v>8</v>
      </c>
      <c r="F114" s="3">
        <v>921334.13388247322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17314.220339914682</v>
      </c>
      <c r="Q114" s="3">
        <v>351497.25565804512</v>
      </c>
      <c r="R114" s="3">
        <v>417466.02101548261</v>
      </c>
      <c r="S114" s="3">
        <v>-181953.55870341824</v>
      </c>
      <c r="T114" s="3">
        <v>-12833.000415765686</v>
      </c>
      <c r="U114" s="3">
        <v>-2743.3466588873234</v>
      </c>
      <c r="V114" s="3">
        <v>345420.0008940578</v>
      </c>
      <c r="W114" s="3">
        <v>31208.548597748457</v>
      </c>
      <c r="X114" s="3">
        <v>29166.867848363039</v>
      </c>
      <c r="Y114" s="3">
        <v>-73209.565722004379</v>
      </c>
      <c r="Z114" s="3">
        <v>0.69102893715288738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</row>
    <row r="115" spans="2:34" x14ac:dyDescent="0.35">
      <c r="B115" t="s">
        <v>34</v>
      </c>
      <c r="C115" t="s">
        <v>30</v>
      </c>
      <c r="D115" t="s">
        <v>11</v>
      </c>
      <c r="E115" s="2" t="s">
        <v>8</v>
      </c>
      <c r="F115" s="3">
        <v>672049942.77928197</v>
      </c>
      <c r="K115" s="3">
        <v>0</v>
      </c>
      <c r="L115" s="3">
        <v>50106098.92623093</v>
      </c>
      <c r="M115" s="3">
        <v>102558970.59230156</v>
      </c>
      <c r="N115" s="3">
        <v>54269131.999103412</v>
      </c>
      <c r="O115" s="3">
        <v>18562583.822708517</v>
      </c>
      <c r="P115" s="3">
        <v>-751393.61656371399</v>
      </c>
      <c r="Q115" s="3">
        <v>-200789.36715849498</v>
      </c>
      <c r="R115" s="3">
        <v>53904759.909984246</v>
      </c>
      <c r="S115" s="3">
        <v>-1505482.3855678709</v>
      </c>
      <c r="T115" s="3">
        <v>27796588.619295448</v>
      </c>
      <c r="U115" s="3">
        <v>-50810200.018544443</v>
      </c>
      <c r="V115" s="3">
        <v>26722620.760701515</v>
      </c>
      <c r="W115" s="3">
        <v>30734715.763626378</v>
      </c>
      <c r="X115" s="3">
        <v>50603818.988306731</v>
      </c>
      <c r="Y115" s="3">
        <v>27081875.643543757</v>
      </c>
      <c r="Z115" s="3">
        <v>45365070.939078912</v>
      </c>
      <c r="AA115" s="3">
        <v>-16798549.931068853</v>
      </c>
      <c r="AB115" s="3">
        <v>65214246.720413141</v>
      </c>
      <c r="AC115" s="3">
        <v>57623682.622208461</v>
      </c>
      <c r="AD115" s="3">
        <v>20266751.579971917</v>
      </c>
      <c r="AE115" s="3">
        <v>57666066.112979628</v>
      </c>
      <c r="AF115" s="3">
        <v>7437871.8066018084</v>
      </c>
      <c r="AG115" s="3">
        <v>65340214.763251059</v>
      </c>
      <c r="AH115" s="3">
        <v>-19138711.472122058</v>
      </c>
    </row>
    <row r="116" spans="2:34" x14ac:dyDescent="0.35">
      <c r="B116" t="s">
        <v>34</v>
      </c>
      <c r="C116" t="s">
        <v>30</v>
      </c>
      <c r="D116" t="s">
        <v>12</v>
      </c>
      <c r="E116" s="2" t="s">
        <v>8</v>
      </c>
      <c r="F116" s="3">
        <v>110551130.23965494</v>
      </c>
      <c r="K116" s="3">
        <v>0</v>
      </c>
      <c r="L116" s="3">
        <v>842107.63622179558</v>
      </c>
      <c r="M116" s="3">
        <v>2600928.289368066</v>
      </c>
      <c r="N116" s="3">
        <v>3944776.0719942567</v>
      </c>
      <c r="O116" s="3">
        <v>3893289.0707527348</v>
      </c>
      <c r="P116" s="3">
        <v>3638586.6480497075</v>
      </c>
      <c r="Q116" s="3">
        <v>3400542.1057291054</v>
      </c>
      <c r="R116" s="3">
        <v>3932911.0274255266</v>
      </c>
      <c r="S116" s="3">
        <v>3675614.1332011614</v>
      </c>
      <c r="T116" s="3">
        <v>3718353.4055438498</v>
      </c>
      <c r="U116" s="3">
        <v>2590380.3706556596</v>
      </c>
      <c r="V116" s="3">
        <v>2991043.5382515895</v>
      </c>
      <c r="W116" s="3">
        <v>3492748.4161095414</v>
      </c>
      <c r="X116" s="3">
        <v>4567006.9743871251</v>
      </c>
      <c r="Y116" s="3">
        <v>5044861.6233558021</v>
      </c>
      <c r="Z116" s="3">
        <v>5707723.8087290032</v>
      </c>
      <c r="AA116" s="3">
        <v>5219632.1011122987</v>
      </c>
      <c r="AB116" s="3">
        <v>6413416.9593104292</v>
      </c>
      <c r="AC116" s="3">
        <v>6565716.8700198503</v>
      </c>
      <c r="AD116" s="3">
        <v>7017431.533314798</v>
      </c>
      <c r="AE116" s="3">
        <v>8571068.9472525958</v>
      </c>
      <c r="AF116" s="3">
        <v>7628261.8361750813</v>
      </c>
      <c r="AG116" s="3">
        <v>7958301.3989266967</v>
      </c>
      <c r="AH116" s="3">
        <v>7136427.4737682836</v>
      </c>
    </row>
    <row r="117" spans="2:34" x14ac:dyDescent="0.35">
      <c r="B117" t="s">
        <v>34</v>
      </c>
      <c r="C117" t="s">
        <v>30</v>
      </c>
      <c r="D117" t="s">
        <v>13</v>
      </c>
      <c r="E117" s="2" t="s">
        <v>8</v>
      </c>
      <c r="F117" s="3">
        <v>-18363105.0082369</v>
      </c>
      <c r="K117" s="3">
        <v>1391140.3470876925</v>
      </c>
      <c r="L117" s="3">
        <v>617765.85073033394</v>
      </c>
      <c r="M117" s="3">
        <v>-3569667.1778868707</v>
      </c>
      <c r="N117" s="3">
        <v>-2561183.098002621</v>
      </c>
      <c r="O117" s="3">
        <v>-598764.50006100466</v>
      </c>
      <c r="P117" s="3">
        <v>-2401994.0567394146</v>
      </c>
      <c r="Q117" s="3">
        <v>204424.03039760975</v>
      </c>
      <c r="R117" s="3">
        <v>71158.503697268068</v>
      </c>
      <c r="S117" s="3">
        <v>1751078.6971867317</v>
      </c>
      <c r="T117" s="3">
        <v>-1113848.8049489369</v>
      </c>
      <c r="U117" s="3">
        <v>2728137.3529922385</v>
      </c>
      <c r="V117" s="3">
        <v>3372585.2326533482</v>
      </c>
      <c r="W117" s="3">
        <v>2264117.0886353273</v>
      </c>
      <c r="X117" s="3">
        <v>1559037.4767955595</v>
      </c>
      <c r="Y117" s="3">
        <v>-708870.44076539611</v>
      </c>
      <c r="Z117" s="3">
        <v>-2196612.8595562438</v>
      </c>
      <c r="AA117" s="3">
        <v>-1393899.2399507575</v>
      </c>
      <c r="AB117" s="3">
        <v>-335197.15666754404</v>
      </c>
      <c r="AC117" s="3">
        <v>-1534715.7585504605</v>
      </c>
      <c r="AD117" s="3">
        <v>-1778466.1820368951</v>
      </c>
      <c r="AE117" s="3">
        <v>-3188061.67792803</v>
      </c>
      <c r="AF117" s="3">
        <v>-2404079.5599089395</v>
      </c>
      <c r="AG117" s="3">
        <v>-5661026.0878953133</v>
      </c>
      <c r="AH117" s="3">
        <v>-2876162.9875145787</v>
      </c>
    </row>
    <row r="118" spans="2:34" x14ac:dyDescent="0.35">
      <c r="B118" t="s">
        <v>34</v>
      </c>
      <c r="C118" t="s">
        <v>30</v>
      </c>
      <c r="D118" t="s">
        <v>14</v>
      </c>
      <c r="E118" s="2" t="s">
        <v>8</v>
      </c>
      <c r="F118" s="3">
        <v>9885541.5078123659</v>
      </c>
      <c r="K118" s="3">
        <v>0</v>
      </c>
      <c r="L118" s="3">
        <v>-2.0294864046600975E-7</v>
      </c>
      <c r="M118" s="3">
        <v>-70228.743657985746</v>
      </c>
      <c r="N118" s="3">
        <v>328681.89572071104</v>
      </c>
      <c r="O118" s="3">
        <v>-447913.84957451373</v>
      </c>
      <c r="P118" s="3">
        <v>-425702.98517207784</v>
      </c>
      <c r="Q118" s="3">
        <v>1518565.5043690577</v>
      </c>
      <c r="R118" s="3">
        <v>1330532.1631426967</v>
      </c>
      <c r="S118" s="3">
        <v>854880.17602849612</v>
      </c>
      <c r="T118" s="3">
        <v>-598272.89735322457</v>
      </c>
      <c r="U118" s="3">
        <v>2702899.5893514385</v>
      </c>
      <c r="V118" s="3">
        <v>310297.94372776937</v>
      </c>
      <c r="W118" s="3">
        <v>-135870.82924523143</v>
      </c>
      <c r="X118" s="3">
        <v>1047792.6270946033</v>
      </c>
      <c r="Y118" s="3">
        <v>1033569.1749242399</v>
      </c>
      <c r="Z118" s="3">
        <v>751646.67917932756</v>
      </c>
      <c r="AA118" s="3">
        <v>1062866.27897963</v>
      </c>
      <c r="AB118" s="3">
        <v>94375.517605955785</v>
      </c>
      <c r="AC118" s="3">
        <v>456928.32458954008</v>
      </c>
      <c r="AD118" s="3">
        <v>504574.07327392633</v>
      </c>
      <c r="AE118" s="3">
        <v>44085.591305421534</v>
      </c>
      <c r="AF118" s="3">
        <v>86277.520736913022</v>
      </c>
      <c r="AG118" s="3">
        <v>-146503.8328070796</v>
      </c>
      <c r="AH118" s="3">
        <v>-417938.41440704407</v>
      </c>
    </row>
    <row r="119" spans="2:34" x14ac:dyDescent="0.35">
      <c r="B119" t="s">
        <v>34</v>
      </c>
      <c r="C119" t="s">
        <v>30</v>
      </c>
      <c r="D119" t="s">
        <v>15</v>
      </c>
      <c r="E119" s="2" t="s">
        <v>8</v>
      </c>
      <c r="F119" s="3">
        <v>-18553903.34010648</v>
      </c>
      <c r="K119" s="3">
        <v>-45759.892376298143</v>
      </c>
      <c r="L119" s="3">
        <v>70346.12846109987</v>
      </c>
      <c r="M119" s="3">
        <v>211321.31841335908</v>
      </c>
      <c r="N119" s="3">
        <v>2994343.9655518001</v>
      </c>
      <c r="O119" s="3">
        <v>712139.0307239641</v>
      </c>
      <c r="P119" s="3">
        <v>647094.36200208787</v>
      </c>
      <c r="Q119" s="3">
        <v>1345397.1251513364</v>
      </c>
      <c r="R119" s="3">
        <v>771954.83723868791</v>
      </c>
      <c r="S119" s="3">
        <v>89764.476629129393</v>
      </c>
      <c r="T119" s="3">
        <v>-1645269.6140454193</v>
      </c>
      <c r="U119" s="3">
        <v>1987842.0070481708</v>
      </c>
      <c r="V119" s="3">
        <v>1790647.4042180243</v>
      </c>
      <c r="W119" s="3">
        <v>867580.38774854003</v>
      </c>
      <c r="X119" s="3">
        <v>1734453.8903643163</v>
      </c>
      <c r="Y119" s="3">
        <v>-911117.60066137218</v>
      </c>
      <c r="Z119" s="3">
        <v>-2410286.0432926873</v>
      </c>
      <c r="AA119" s="3">
        <v>-1741235.6637091981</v>
      </c>
      <c r="AB119" s="3">
        <v>-239252.48276759923</v>
      </c>
      <c r="AC119" s="3">
        <v>-2354682.1818766743</v>
      </c>
      <c r="AD119" s="3">
        <v>-2213966.9098101207</v>
      </c>
      <c r="AE119" s="3">
        <v>-3823345.9567259634</v>
      </c>
      <c r="AF119" s="3">
        <v>-3374971.7636739346</v>
      </c>
      <c r="AG119" s="3">
        <v>-8425362.2201501653</v>
      </c>
      <c r="AH119" s="3">
        <v>-4591537.9445675649</v>
      </c>
    </row>
    <row r="120" spans="2:34" x14ac:dyDescent="0.35">
      <c r="B120" t="s">
        <v>34</v>
      </c>
      <c r="C120" t="s">
        <v>30</v>
      </c>
      <c r="D120" t="s">
        <v>16</v>
      </c>
      <c r="E120" s="2" t="s">
        <v>8</v>
      </c>
      <c r="F120" s="3">
        <v>81272318.736253396</v>
      </c>
      <c r="K120" s="3">
        <v>0</v>
      </c>
      <c r="L120" s="3">
        <v>2521040.4812207241</v>
      </c>
      <c r="M120" s="3">
        <v>5488259.0321840588</v>
      </c>
      <c r="N120" s="3">
        <v>3156646.8343164609</v>
      </c>
      <c r="O120" s="3">
        <v>1182294.4947877934</v>
      </c>
      <c r="P120" s="3">
        <v>-50811.628767075985</v>
      </c>
      <c r="Q120" s="3">
        <v>11352.169682660398</v>
      </c>
      <c r="R120" s="3">
        <v>4439427.8490013489</v>
      </c>
      <c r="S120" s="3">
        <v>-148700.71235893216</v>
      </c>
      <c r="T120" s="3">
        <v>2634217.770068048</v>
      </c>
      <c r="U120" s="3">
        <v>-5172321.6142974459</v>
      </c>
      <c r="V120" s="3">
        <v>2952101.0160522019</v>
      </c>
      <c r="W120" s="3">
        <v>3588041.5585262394</v>
      </c>
      <c r="X120" s="3">
        <v>6302609.9748079656</v>
      </c>
      <c r="Y120" s="3">
        <v>3589735.5853885091</v>
      </c>
      <c r="Z120" s="3">
        <v>6438497.7411300428</v>
      </c>
      <c r="AA120" s="3">
        <v>-2540494.5227596057</v>
      </c>
      <c r="AB120" s="3">
        <v>10507402.568002382</v>
      </c>
      <c r="AC120" s="3">
        <v>9904478.5406211279</v>
      </c>
      <c r="AD120" s="3">
        <v>3713366.5273334081</v>
      </c>
      <c r="AE120" s="3">
        <v>11253457.378485888</v>
      </c>
      <c r="AF120" s="3">
        <v>1546670.6895473879</v>
      </c>
      <c r="AG120" s="3">
        <v>14480336.478581311</v>
      </c>
      <c r="AH120" s="3">
        <v>-4525289.4753011204</v>
      </c>
    </row>
    <row r="121" spans="2:34" x14ac:dyDescent="0.35">
      <c r="B121" t="s">
        <v>34</v>
      </c>
      <c r="C121" t="s">
        <v>30</v>
      </c>
      <c r="D121" t="s">
        <v>17</v>
      </c>
      <c r="E121" s="2" t="s">
        <v>8</v>
      </c>
      <c r="F121" s="3">
        <v>-192134037.05302402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-192134037.05302402</v>
      </c>
    </row>
    <row r="122" spans="2:34" x14ac:dyDescent="0.35">
      <c r="B122" t="s">
        <v>34</v>
      </c>
      <c r="C122" t="s">
        <v>30</v>
      </c>
      <c r="D122" t="s">
        <v>19</v>
      </c>
      <c r="E122" s="2" t="s">
        <v>8</v>
      </c>
      <c r="F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</row>
    <row r="123" spans="2:34" x14ac:dyDescent="0.35">
      <c r="B123" t="s">
        <v>34</v>
      </c>
      <c r="C123" t="s">
        <v>30</v>
      </c>
      <c r="D123" t="s">
        <v>20</v>
      </c>
      <c r="E123" s="2" t="s">
        <v>8</v>
      </c>
      <c r="F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</row>
    <row r="124" spans="2:34" x14ac:dyDescent="0.35">
      <c r="B124" t="s">
        <v>35</v>
      </c>
      <c r="C124" t="s">
        <v>29</v>
      </c>
      <c r="D124" t="s">
        <v>7</v>
      </c>
      <c r="E124" s="2" t="s">
        <v>8</v>
      </c>
      <c r="F124" s="3"/>
      <c r="K124" s="3">
        <v>3950051.4523299895</v>
      </c>
      <c r="L124" s="3">
        <v>5332743.3069290724</v>
      </c>
      <c r="M124" s="3">
        <v>6539701.2071326096</v>
      </c>
      <c r="N124" s="3">
        <v>7632437.6477627829</v>
      </c>
      <c r="O124" s="3">
        <v>8061076.4137137905</v>
      </c>
      <c r="P124" s="3">
        <v>9915856.3120290153</v>
      </c>
      <c r="Q124" s="3">
        <v>9068020.3618562985</v>
      </c>
      <c r="R124" s="3">
        <v>8186692.1358096944</v>
      </c>
      <c r="S124" s="3">
        <v>10512507.017274151</v>
      </c>
      <c r="T124" s="3">
        <v>11340680.863654826</v>
      </c>
      <c r="U124" s="3">
        <v>12835434.792303577</v>
      </c>
      <c r="V124" s="3">
        <v>11667600.559566228</v>
      </c>
      <c r="W124" s="3">
        <v>9863202.5265682526</v>
      </c>
      <c r="X124" s="3">
        <v>14618183.008937035</v>
      </c>
      <c r="Y124" s="3">
        <v>11296011.977121025</v>
      </c>
      <c r="Z124" s="3">
        <v>11711362.227997702</v>
      </c>
      <c r="AA124" s="3">
        <v>11995367.810229262</v>
      </c>
      <c r="AB124" s="3">
        <v>14239357.400891149</v>
      </c>
      <c r="AC124" s="3">
        <v>11628883.562980618</v>
      </c>
      <c r="AD124" s="3">
        <v>8929153.3209160212</v>
      </c>
      <c r="AE124" s="3">
        <v>10845230.509784734</v>
      </c>
      <c r="AF124" s="3">
        <v>11049117.272607876</v>
      </c>
      <c r="AG124" s="3">
        <v>9270261.7716501262</v>
      </c>
      <c r="AH124" s="3">
        <v>9593684.5860953536</v>
      </c>
    </row>
    <row r="125" spans="2:34" x14ac:dyDescent="0.35">
      <c r="B125" t="s">
        <v>35</v>
      </c>
      <c r="C125" t="s">
        <v>29</v>
      </c>
      <c r="D125" t="s">
        <v>9</v>
      </c>
      <c r="E125" s="2" t="s">
        <v>8</v>
      </c>
      <c r="F125" s="3"/>
      <c r="K125" s="3">
        <v>4069410.912913084</v>
      </c>
      <c r="L125" s="3">
        <v>4069410.912913084</v>
      </c>
      <c r="M125" s="3">
        <v>5014347.6768257916</v>
      </c>
      <c r="N125" s="3">
        <v>6295622.7650589347</v>
      </c>
      <c r="O125" s="3">
        <v>8185496.29290016</v>
      </c>
      <c r="P125" s="3">
        <v>8185496.2928993553</v>
      </c>
      <c r="Q125" s="3">
        <v>11193592.860258795</v>
      </c>
      <c r="R125" s="3">
        <v>13256752.663698092</v>
      </c>
      <c r="S125" s="3">
        <v>12138529.624178886</v>
      </c>
      <c r="T125" s="3">
        <v>11578803.515048973</v>
      </c>
      <c r="U125" s="3">
        <v>11762621.001056679</v>
      </c>
      <c r="V125" s="3">
        <v>15715654.33233577</v>
      </c>
      <c r="W125" s="3">
        <v>20610752.279375501</v>
      </c>
      <c r="X125" s="3">
        <v>17602655.712007105</v>
      </c>
      <c r="Y125" s="3">
        <v>22114185.97357218</v>
      </c>
      <c r="Z125" s="3">
        <v>20995962.934053279</v>
      </c>
      <c r="AA125" s="3">
        <v>20924897.989999041</v>
      </c>
      <c r="AB125" s="3">
        <v>21683145.119756587</v>
      </c>
      <c r="AC125" s="3">
        <v>27254578.393786058</v>
      </c>
      <c r="AD125" s="3">
        <v>32836326.693455011</v>
      </c>
      <c r="AE125" s="3">
        <v>35496198.067423642</v>
      </c>
      <c r="AF125" s="3">
        <v>37744911.532287955</v>
      </c>
      <c r="AG125" s="3">
        <v>42228806.987808555</v>
      </c>
      <c r="AH125" s="3">
        <v>44746348.364359155</v>
      </c>
    </row>
    <row r="126" spans="2:34" x14ac:dyDescent="0.35">
      <c r="B126" t="s">
        <v>35</v>
      </c>
      <c r="C126" t="s">
        <v>29</v>
      </c>
      <c r="D126" t="s">
        <v>10</v>
      </c>
      <c r="E126" s="2" t="s">
        <v>8</v>
      </c>
      <c r="F126" s="3"/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4215519.2638555989</v>
      </c>
      <c r="Q126" s="3">
        <v>4649936.5531092025</v>
      </c>
      <c r="R126" s="3">
        <v>5446976.3412951007</v>
      </c>
      <c r="S126" s="3">
        <v>12760324.731371805</v>
      </c>
      <c r="T126" s="3">
        <v>28343821.488414913</v>
      </c>
      <c r="U126" s="3">
        <v>36438500.348597601</v>
      </c>
      <c r="V126" s="3">
        <v>37712421.057524115</v>
      </c>
      <c r="W126" s="3">
        <v>34505107.801059097</v>
      </c>
      <c r="X126" s="3">
        <v>16218000.528670102</v>
      </c>
      <c r="Y126" s="3">
        <v>20263287.843323886</v>
      </c>
      <c r="Z126" s="3">
        <v>32742489.694075912</v>
      </c>
      <c r="AA126" s="3">
        <v>32742489.694075912</v>
      </c>
      <c r="AB126" s="3">
        <v>32742489.694075912</v>
      </c>
      <c r="AC126" s="3">
        <v>32742489.694075912</v>
      </c>
      <c r="AD126" s="3">
        <v>32742489.694075912</v>
      </c>
      <c r="AE126" s="3">
        <v>32742489.694075912</v>
      </c>
      <c r="AF126" s="3">
        <v>32742489.694075912</v>
      </c>
      <c r="AG126" s="3">
        <v>32742489.694075912</v>
      </c>
      <c r="AH126" s="3">
        <v>32742489.694075912</v>
      </c>
    </row>
    <row r="127" spans="2:34" x14ac:dyDescent="0.35">
      <c r="B127" t="s">
        <v>35</v>
      </c>
      <c r="C127" t="s">
        <v>29</v>
      </c>
      <c r="D127" t="s">
        <v>11</v>
      </c>
      <c r="E127" s="2" t="s">
        <v>8</v>
      </c>
      <c r="F127" s="3"/>
      <c r="K127" s="3">
        <v>0</v>
      </c>
      <c r="L127" s="3">
        <v>1048964532.0089748</v>
      </c>
      <c r="M127" s="3">
        <v>671398620.3436842</v>
      </c>
      <c r="N127" s="3">
        <v>-4426718756.5300722</v>
      </c>
      <c r="O127" s="3">
        <v>83547046.564372063</v>
      </c>
      <c r="P127" s="3">
        <v>760301.66229128838</v>
      </c>
      <c r="Q127" s="3">
        <v>-134908729.2799511</v>
      </c>
      <c r="R127" s="3">
        <v>61427066.025583267</v>
      </c>
      <c r="S127" s="3">
        <v>-28705037.447658539</v>
      </c>
      <c r="T127" s="3">
        <v>1220043851.5988731</v>
      </c>
      <c r="U127" s="3">
        <v>15680711.167802811</v>
      </c>
      <c r="V127" s="3">
        <v>330672173.61237335</v>
      </c>
      <c r="W127" s="3">
        <v>1133275769.8316917</v>
      </c>
      <c r="X127" s="3">
        <v>155362163.45589638</v>
      </c>
      <c r="Y127" s="3">
        <v>222642350.01163101</v>
      </c>
      <c r="Z127" s="3">
        <v>-1149081676.9217348</v>
      </c>
      <c r="AA127" s="3">
        <v>160909011.38409758</v>
      </c>
      <c r="AB127" s="3">
        <v>409368980.40576839</v>
      </c>
      <c r="AC127" s="3">
        <v>229520471.51516628</v>
      </c>
      <c r="AD127" s="3">
        <v>113435466.24051762</v>
      </c>
      <c r="AE127" s="3">
        <v>-792049875.967309</v>
      </c>
      <c r="AF127" s="3">
        <v>-283883024.27389765</v>
      </c>
      <c r="AG127" s="3">
        <v>-53485623.089336395</v>
      </c>
      <c r="AH127" s="3">
        <v>-488207218.02214479</v>
      </c>
    </row>
    <row r="128" spans="2:34" x14ac:dyDescent="0.35">
      <c r="B128" t="s">
        <v>35</v>
      </c>
      <c r="C128" t="s">
        <v>29</v>
      </c>
      <c r="D128" t="s">
        <v>12</v>
      </c>
      <c r="E128" s="2" t="s">
        <v>8</v>
      </c>
      <c r="F128" s="3"/>
      <c r="K128" s="3">
        <v>-584761.78031873703</v>
      </c>
      <c r="L128" s="3">
        <v>5496512.7841935158</v>
      </c>
      <c r="M128" s="3">
        <v>11347663.032043457</v>
      </c>
      <c r="N128" s="3">
        <v>-14024335.544011593</v>
      </c>
      <c r="O128" s="3">
        <v>-29890289.522779942</v>
      </c>
      <c r="P128" s="3">
        <v>-30241681.256490231</v>
      </c>
      <c r="Q128" s="3">
        <v>-30580921.479198933</v>
      </c>
      <c r="R128" s="3">
        <v>-30012555.628854752</v>
      </c>
      <c r="S128" s="3">
        <v>-30371679.082365036</v>
      </c>
      <c r="T128" s="3">
        <v>-17282596.135380745</v>
      </c>
      <c r="U128" s="3">
        <v>-24145906.571889877</v>
      </c>
      <c r="V128" s="3">
        <v>-18340912.214620113</v>
      </c>
      <c r="W128" s="3">
        <v>-5667167.0396366119</v>
      </c>
      <c r="X128" s="3">
        <v>-1769380.8268280029</v>
      </c>
      <c r="Y128" s="3">
        <v>2093423.6517796516</v>
      </c>
      <c r="Z128" s="3">
        <v>-11602208.104671001</v>
      </c>
      <c r="AA128" s="3">
        <v>-6242241.1259851456</v>
      </c>
      <c r="AB128" s="3">
        <v>5932581.5685930252</v>
      </c>
      <c r="AC128" s="3">
        <v>7996930.7980632782</v>
      </c>
      <c r="AD128" s="3">
        <v>16631631.358783245</v>
      </c>
      <c r="AE128" s="3">
        <v>4839525.6351985931</v>
      </c>
      <c r="AF128" s="3">
        <v>-4833001.3081912994</v>
      </c>
      <c r="AG128" s="3">
        <v>-9863240.1301870346</v>
      </c>
      <c r="AH128" s="3">
        <v>-10301198.950743198</v>
      </c>
    </row>
    <row r="129" spans="2:34" x14ac:dyDescent="0.35">
      <c r="B129" t="s">
        <v>35</v>
      </c>
      <c r="C129" t="s">
        <v>29</v>
      </c>
      <c r="D129" t="s">
        <v>13</v>
      </c>
      <c r="E129" s="2" t="s">
        <v>8</v>
      </c>
      <c r="F129" s="3"/>
      <c r="K129" s="3">
        <v>1689183.4473152161</v>
      </c>
      <c r="L129" s="3">
        <v>-27462595.734171867</v>
      </c>
      <c r="M129" s="3">
        <v>-179534509.39457989</v>
      </c>
      <c r="N129" s="3">
        <v>390944848.66754436</v>
      </c>
      <c r="O129" s="3">
        <v>480775182.35742569</v>
      </c>
      <c r="P129" s="3">
        <v>333566437.69489479</v>
      </c>
      <c r="Q129" s="3">
        <v>385999961.6220789</v>
      </c>
      <c r="R129" s="3">
        <v>428636731.33731461</v>
      </c>
      <c r="S129" s="3">
        <v>346639083.60212231</v>
      </c>
      <c r="T129" s="3">
        <v>232934282.68018103</v>
      </c>
      <c r="U129" s="3">
        <v>135998957.73817778</v>
      </c>
      <c r="V129" s="3">
        <v>138522163.92935276</v>
      </c>
      <c r="W129" s="3">
        <v>28866998.479464054</v>
      </c>
      <c r="X129" s="3">
        <v>51807633.789077759</v>
      </c>
      <c r="Y129" s="3">
        <v>35861086.803555965</v>
      </c>
      <c r="Z129" s="3">
        <v>114406712.09173203</v>
      </c>
      <c r="AA129" s="3">
        <v>105615770.12690926</v>
      </c>
      <c r="AB129" s="3">
        <v>95278553.546892643</v>
      </c>
      <c r="AC129" s="3">
        <v>98062954.309220314</v>
      </c>
      <c r="AD129" s="3">
        <v>103944305.2861948</v>
      </c>
      <c r="AE129" s="3">
        <v>188570693.31072807</v>
      </c>
      <c r="AF129" s="3">
        <v>220973711.05323076</v>
      </c>
      <c r="AG129" s="3">
        <v>250334837.81402636</v>
      </c>
      <c r="AH129" s="3">
        <v>287498652.07914352</v>
      </c>
    </row>
    <row r="130" spans="2:34" x14ac:dyDescent="0.35">
      <c r="B130" t="s">
        <v>35</v>
      </c>
      <c r="C130" t="s">
        <v>29</v>
      </c>
      <c r="D130" t="s">
        <v>14</v>
      </c>
      <c r="E130" s="2" t="s">
        <v>8</v>
      </c>
      <c r="F130" s="3"/>
      <c r="K130" s="3">
        <v>-1.261732031161901E-7</v>
      </c>
      <c r="L130" s="3">
        <v>-7.1930521105515005E-6</v>
      </c>
      <c r="M130" s="3">
        <v>-4127847.2863877006</v>
      </c>
      <c r="N130" s="3">
        <v>7606437.3757054741</v>
      </c>
      <c r="O130" s="3">
        <v>35680410.832913995</v>
      </c>
      <c r="P130" s="3">
        <v>29252656.244499404</v>
      </c>
      <c r="Q130" s="3">
        <v>26252198.387889504</v>
      </c>
      <c r="R130" s="3">
        <v>72834201.674923003</v>
      </c>
      <c r="S130" s="3">
        <v>16594976.620025501</v>
      </c>
      <c r="T130" s="3">
        <v>44788013.019073009</v>
      </c>
      <c r="U130" s="3">
        <v>45884859.277444959</v>
      </c>
      <c r="V130" s="3">
        <v>9761960.0331369936</v>
      </c>
      <c r="W130" s="3">
        <v>7284190.6863369942</v>
      </c>
      <c r="X130" s="3">
        <v>24026325.249572992</v>
      </c>
      <c r="Y130" s="3">
        <v>22858104.642998993</v>
      </c>
      <c r="Z130" s="3">
        <v>17171573.490273982</v>
      </c>
      <c r="AA130" s="3">
        <v>21126257.509691</v>
      </c>
      <c r="AB130" s="3">
        <v>19011711.429509997</v>
      </c>
      <c r="AC130" s="3">
        <v>17107592.729198992</v>
      </c>
      <c r="AD130" s="3">
        <v>8457318.9827210009</v>
      </c>
      <c r="AE130" s="3">
        <v>34997747.467441976</v>
      </c>
      <c r="AF130" s="3">
        <v>45458768.378868997</v>
      </c>
      <c r="AG130" s="3">
        <v>48737028.063153982</v>
      </c>
      <c r="AH130" s="3">
        <v>58501652.430000991</v>
      </c>
    </row>
    <row r="131" spans="2:34" x14ac:dyDescent="0.35">
      <c r="B131" t="s">
        <v>35</v>
      </c>
      <c r="C131" t="s">
        <v>29</v>
      </c>
      <c r="D131" t="s">
        <v>15</v>
      </c>
      <c r="E131" s="2" t="s">
        <v>8</v>
      </c>
      <c r="F131" s="3"/>
      <c r="K131" s="3">
        <v>-10230.450296012999</v>
      </c>
      <c r="L131" s="3">
        <v>-24313897.328428131</v>
      </c>
      <c r="M131" s="3">
        <v>-177256800.8950665</v>
      </c>
      <c r="N131" s="3">
        <v>386671222.10128188</v>
      </c>
      <c r="O131" s="3">
        <v>289898322.64309633</v>
      </c>
      <c r="P131" s="3">
        <v>253966562.05120057</v>
      </c>
      <c r="Q131" s="3">
        <v>385036218.612378</v>
      </c>
      <c r="R131" s="3">
        <v>396502037.77168882</v>
      </c>
      <c r="S131" s="3">
        <v>400188099.58585131</v>
      </c>
      <c r="T131" s="3">
        <v>220992147.51839101</v>
      </c>
      <c r="U131" s="3">
        <v>125241932.08513647</v>
      </c>
      <c r="V131" s="3">
        <v>140202946.01877609</v>
      </c>
      <c r="W131" s="3">
        <v>25060867.248524364</v>
      </c>
      <c r="X131" s="3">
        <v>35975907.806820206</v>
      </c>
      <c r="Y131" s="3">
        <v>22412288.700208064</v>
      </c>
      <c r="Z131" s="3">
        <v>111567123.61315584</v>
      </c>
      <c r="AA131" s="3">
        <v>108426699.87026854</v>
      </c>
      <c r="AB131" s="3">
        <v>101101283.35049817</v>
      </c>
      <c r="AC131" s="3">
        <v>110090753.95563565</v>
      </c>
      <c r="AD131" s="3">
        <v>121233732.22978407</v>
      </c>
      <c r="AE131" s="3">
        <v>226641674.95923936</v>
      </c>
      <c r="AF131" s="3">
        <v>284471613.94346625</v>
      </c>
      <c r="AG131" s="3">
        <v>339382915.9797492</v>
      </c>
      <c r="AH131" s="3">
        <v>419863557.55773115</v>
      </c>
    </row>
    <row r="132" spans="2:34" x14ac:dyDescent="0.35">
      <c r="B132" t="s">
        <v>35</v>
      </c>
      <c r="C132" t="s">
        <v>29</v>
      </c>
      <c r="D132" t="s">
        <v>16</v>
      </c>
      <c r="E132" s="2" t="s">
        <v>8</v>
      </c>
      <c r="F132" s="3"/>
      <c r="K132" s="3">
        <v>0</v>
      </c>
      <c r="L132" s="3">
        <v>52777647.935688138</v>
      </c>
      <c r="M132" s="3">
        <v>35928690.791420005</v>
      </c>
      <c r="N132" s="3">
        <v>-359486196.49240005</v>
      </c>
      <c r="O132" s="3">
        <v>5321307.3218825012</v>
      </c>
      <c r="P132" s="3">
        <v>344417.19385043671</v>
      </c>
      <c r="Q132" s="3">
        <v>-9811828.2487781849</v>
      </c>
      <c r="R132" s="3">
        <v>5465212.0926693426</v>
      </c>
      <c r="S132" s="14">
        <v>-1405084.5291755723</v>
      </c>
      <c r="T132" s="3">
        <v>109963323.57306723</v>
      </c>
      <c r="U132" s="3">
        <v>-30446718.880582094</v>
      </c>
      <c r="V132" s="3">
        <v>-1936260.0679569095</v>
      </c>
      <c r="W132" s="3">
        <v>116444833.02423139</v>
      </c>
      <c r="X132" s="3">
        <v>12135811.365927238</v>
      </c>
      <c r="Y132" s="3">
        <v>26905474.013413753</v>
      </c>
      <c r="Z132" s="3">
        <v>-215435216.99922442</v>
      </c>
      <c r="AA132" s="3">
        <v>17313570.256698955</v>
      </c>
      <c r="AB132" s="3">
        <v>71233563.674918786</v>
      </c>
      <c r="AC132" s="3">
        <v>45078303.799618162</v>
      </c>
      <c r="AD132" s="3">
        <v>10768827.836819671</v>
      </c>
      <c r="AE132" s="3">
        <v>-148177843.30656916</v>
      </c>
      <c r="AF132" s="3">
        <v>-73557446.192141533</v>
      </c>
      <c r="AG132" s="3">
        <v>-10420790.034626514</v>
      </c>
      <c r="AH132" s="3">
        <v>-128525197.25803399</v>
      </c>
    </row>
    <row r="133" spans="2:34" x14ac:dyDescent="0.35">
      <c r="B133" t="s">
        <v>35</v>
      </c>
      <c r="C133" t="s">
        <v>29</v>
      </c>
      <c r="D133" t="s">
        <v>17</v>
      </c>
      <c r="E133" s="2" t="s">
        <v>8</v>
      </c>
      <c r="F133" s="3"/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2431067565.8677731</v>
      </c>
    </row>
    <row r="134" spans="2:34" x14ac:dyDescent="0.35">
      <c r="B134" t="s">
        <v>35</v>
      </c>
      <c r="C134" t="s">
        <v>29</v>
      </c>
      <c r="D134" t="s">
        <v>19</v>
      </c>
      <c r="E134" s="2" t="s">
        <v>8</v>
      </c>
      <c r="F134" s="3"/>
      <c r="K134" s="3">
        <v>0</v>
      </c>
      <c r="L134" s="3">
        <v>0</v>
      </c>
      <c r="M134" s="3">
        <v>0</v>
      </c>
      <c r="N134" s="3">
        <v>1222676393.9902225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61760072.960067995</v>
      </c>
      <c r="U134" s="3">
        <v>244893079.7401638</v>
      </c>
      <c r="V134" s="3">
        <v>269234149.14561725</v>
      </c>
      <c r="W134" s="3">
        <v>118055343.23845893</v>
      </c>
      <c r="X134" s="3">
        <v>51655794.993926927</v>
      </c>
      <c r="Y134" s="3">
        <v>28219460.275375985</v>
      </c>
      <c r="Z134" s="3">
        <v>280013265.98953158</v>
      </c>
      <c r="AA134" s="3">
        <v>55200229.353579536</v>
      </c>
      <c r="AB134" s="3">
        <v>0</v>
      </c>
      <c r="AC134" s="3">
        <v>0</v>
      </c>
      <c r="AD134" s="3">
        <v>60942275.868160918</v>
      </c>
      <c r="AE134" s="3">
        <v>0</v>
      </c>
      <c r="AF134" s="3">
        <v>71533465.351504833</v>
      </c>
      <c r="AG134" s="3">
        <v>18322995.698965866</v>
      </c>
      <c r="AH134" s="3">
        <v>61430460.651597209</v>
      </c>
    </row>
    <row r="135" spans="2:34" x14ac:dyDescent="0.35">
      <c r="B135" t="s">
        <v>35</v>
      </c>
      <c r="C135" t="s">
        <v>29</v>
      </c>
      <c r="D135" t="s">
        <v>20</v>
      </c>
      <c r="E135" s="2" t="s">
        <v>8</v>
      </c>
      <c r="F135" s="3"/>
      <c r="K135" s="3">
        <v>0</v>
      </c>
      <c r="L135" s="3">
        <v>0</v>
      </c>
      <c r="M135" s="3">
        <v>0</v>
      </c>
      <c r="N135" s="3">
        <v>0</v>
      </c>
      <c r="O135" s="3">
        <v>12226763.939902224</v>
      </c>
      <c r="P135" s="3">
        <v>12226763.939902224</v>
      </c>
      <c r="Q135" s="3">
        <v>12226763.939902224</v>
      </c>
      <c r="R135" s="3">
        <v>12226763.939902224</v>
      </c>
      <c r="S135" s="3">
        <v>12226763.939902224</v>
      </c>
      <c r="T135" s="3">
        <v>12226763.939902224</v>
      </c>
      <c r="U135" s="3">
        <v>12226763.939902224</v>
      </c>
      <c r="V135" s="3">
        <v>12226763.939902224</v>
      </c>
      <c r="W135" s="3">
        <v>12226763.939902224</v>
      </c>
      <c r="X135" s="3">
        <v>17713880.819800869</v>
      </c>
      <c r="Y135" s="3">
        <v>17713880.819800869</v>
      </c>
      <c r="Z135" s="3">
        <v>17713880.819800869</v>
      </c>
      <c r="AA135" s="3">
        <v>22765075.603333645</v>
      </c>
      <c r="AB135" s="3">
        <v>23317077.896869443</v>
      </c>
      <c r="AC135" s="3">
        <v>23317077.896869443</v>
      </c>
      <c r="AD135" s="3">
        <v>23317077.896869443</v>
      </c>
      <c r="AE135" s="3">
        <v>23926500.655551054</v>
      </c>
      <c r="AF135" s="3">
        <v>23926500.655551054</v>
      </c>
      <c r="AG135" s="3">
        <v>24641835.309066102</v>
      </c>
      <c r="AH135" s="3">
        <v>24825065.266055759</v>
      </c>
    </row>
    <row r="136" spans="2:34" x14ac:dyDescent="0.35">
      <c r="B136" t="s">
        <v>35</v>
      </c>
      <c r="C136" t="s">
        <v>30</v>
      </c>
      <c r="D136" t="s">
        <v>7</v>
      </c>
      <c r="E136" s="2" t="s">
        <v>8</v>
      </c>
      <c r="F136" s="3">
        <v>98463149.00780119</v>
      </c>
      <c r="K136" s="3">
        <v>3450127.9171368582</v>
      </c>
      <c r="L136" s="3">
        <v>4353107.0394501025</v>
      </c>
      <c r="M136" s="3">
        <v>4989106.7391428882</v>
      </c>
      <c r="N136" s="3">
        <v>5441822.5586257037</v>
      </c>
      <c r="O136" s="3">
        <v>5371435.5838688845</v>
      </c>
      <c r="P136" s="3">
        <v>6175096.9588807626</v>
      </c>
      <c r="Q136" s="3">
        <v>5277670.4109815201</v>
      </c>
      <c r="R136" s="3">
        <v>4453018.0928151794</v>
      </c>
      <c r="S136" s="3">
        <v>5344025.5007925676</v>
      </c>
      <c r="T136" s="3">
        <v>5387875.7844529627</v>
      </c>
      <c r="U136" s="3">
        <v>5699086.5498374114</v>
      </c>
      <c r="V136" s="3">
        <v>4841639.4243843919</v>
      </c>
      <c r="W136" s="3">
        <v>3825119.991448808</v>
      </c>
      <c r="X136" s="3">
        <v>5298302.2459928012</v>
      </c>
      <c r="Y136" s="3">
        <v>3826350.073775643</v>
      </c>
      <c r="Z136" s="3">
        <v>3707517.3588327756</v>
      </c>
      <c r="AA136" s="3">
        <v>3548996.4980524639</v>
      </c>
      <c r="AB136" s="3">
        <v>3937300.9780659718</v>
      </c>
      <c r="AC136" s="3">
        <v>3005124.49418404</v>
      </c>
      <c r="AD136" s="3">
        <v>2156507.3805264132</v>
      </c>
      <c r="AE136" s="3">
        <v>2447911.3054634603</v>
      </c>
      <c r="AF136" s="3">
        <v>2330776.8523723818</v>
      </c>
      <c r="AG136" s="3">
        <v>1827600.7743213631</v>
      </c>
      <c r="AH136" s="3">
        <v>1767628.4943958563</v>
      </c>
    </row>
    <row r="137" spans="2:34" x14ac:dyDescent="0.35">
      <c r="B137" t="s">
        <v>35</v>
      </c>
      <c r="C137" t="s">
        <v>30</v>
      </c>
      <c r="D137" t="s">
        <v>9</v>
      </c>
      <c r="E137" s="2" t="s">
        <v>8</v>
      </c>
      <c r="F137" s="3">
        <v>151098286.21683577</v>
      </c>
      <c r="K137" s="3">
        <v>3554381.092595933</v>
      </c>
      <c r="L137" s="3">
        <v>3321851.4884074139</v>
      </c>
      <c r="M137" s="3">
        <v>3825421.8341920278</v>
      </c>
      <c r="N137" s="3">
        <v>4488692.0227297787</v>
      </c>
      <c r="O137" s="3">
        <v>5454341.8028529119</v>
      </c>
      <c r="P137" s="3">
        <v>5097515.7036003508</v>
      </c>
      <c r="Q137" s="3">
        <v>6514772.9574648282</v>
      </c>
      <c r="R137" s="3">
        <v>7210795.0908776773</v>
      </c>
      <c r="S137" s="3">
        <v>6170612.9420076394</v>
      </c>
      <c r="T137" s="3">
        <v>5501006.1407870343</v>
      </c>
      <c r="U137" s="3">
        <v>5222744.3964853948</v>
      </c>
      <c r="V137" s="3">
        <v>6521437.8232248165</v>
      </c>
      <c r="W137" s="3">
        <v>7993205.0842789467</v>
      </c>
      <c r="X137" s="3">
        <v>6380012.4979518224</v>
      </c>
      <c r="Y137" s="3">
        <v>7490839.8913571388</v>
      </c>
      <c r="Z137" s="3">
        <v>6646784.1680549672</v>
      </c>
      <c r="AA137" s="3">
        <v>6190922.2679510554</v>
      </c>
      <c r="AB137" s="3">
        <v>5995570.3114960138</v>
      </c>
      <c r="AC137" s="3">
        <v>7043100.9706346048</v>
      </c>
      <c r="AD137" s="3">
        <v>7930402.6170028616</v>
      </c>
      <c r="AE137" s="3">
        <v>8011959.2176322741</v>
      </c>
      <c r="AF137" s="3">
        <v>7962171.4498768989</v>
      </c>
      <c r="AG137" s="3">
        <v>8325266.5621165698</v>
      </c>
      <c r="AH137" s="3">
        <v>8244477.8832567846</v>
      </c>
    </row>
    <row r="138" spans="2:34" x14ac:dyDescent="0.35">
      <c r="B138" t="s">
        <v>35</v>
      </c>
      <c r="C138" t="s">
        <v>30</v>
      </c>
      <c r="D138" t="s">
        <v>10</v>
      </c>
      <c r="E138" s="2" t="s">
        <v>8</v>
      </c>
      <c r="F138" s="3">
        <v>158459639.23327923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2625213.5334755955</v>
      </c>
      <c r="Q138" s="3">
        <v>2706305.4095593281</v>
      </c>
      <c r="R138" s="3">
        <v>2962794.2270879541</v>
      </c>
      <c r="S138" s="3">
        <v>6486702.0446019899</v>
      </c>
      <c r="T138" s="3">
        <v>13465945.41124161</v>
      </c>
      <c r="U138" s="3">
        <v>16179129.931575036</v>
      </c>
      <c r="V138" s="3">
        <v>15649313.982675552</v>
      </c>
      <c r="W138" s="3">
        <v>13381675.708412113</v>
      </c>
      <c r="X138" s="3">
        <v>5878149.7381741637</v>
      </c>
      <c r="Y138" s="3">
        <v>6863876.6576450076</v>
      </c>
      <c r="Z138" s="3">
        <v>10365433.717179492</v>
      </c>
      <c r="AA138" s="3">
        <v>9687321.2310088687</v>
      </c>
      <c r="AB138" s="3">
        <v>9053571.2439335231</v>
      </c>
      <c r="AC138" s="3">
        <v>8461281.5363864694</v>
      </c>
      <c r="AD138" s="3">
        <v>7907739.7536322149</v>
      </c>
      <c r="AE138" s="3">
        <v>7390410.9847030044</v>
      </c>
      <c r="AF138" s="3">
        <v>6906926.1539280415</v>
      </c>
      <c r="AG138" s="3">
        <v>6455071.1718953662</v>
      </c>
      <c r="AH138" s="3">
        <v>6032776.7961638924</v>
      </c>
    </row>
    <row r="139" spans="2:34" x14ac:dyDescent="0.35">
      <c r="B139" t="s">
        <v>35</v>
      </c>
      <c r="C139" t="s">
        <v>30</v>
      </c>
      <c r="D139" t="s">
        <v>11</v>
      </c>
      <c r="E139" s="2" t="s">
        <v>8</v>
      </c>
      <c r="F139" s="3">
        <v>-951640744.7478478</v>
      </c>
      <c r="K139" s="3">
        <v>0</v>
      </c>
      <c r="L139" s="3">
        <v>856267520.41273212</v>
      </c>
      <c r="M139" s="3">
        <v>512206792.83551079</v>
      </c>
      <c r="N139" s="3">
        <v>-3156189293.8670712</v>
      </c>
      <c r="O139" s="3">
        <v>55670924.801005401</v>
      </c>
      <c r="P139" s="3">
        <v>473477.66394632537</v>
      </c>
      <c r="Q139" s="3">
        <v>-78518108.726231515</v>
      </c>
      <c r="R139" s="3">
        <v>33412253.919259075</v>
      </c>
      <c r="S139" s="3">
        <v>-14592185.467217784</v>
      </c>
      <c r="T139" s="3">
        <v>579634045.17159045</v>
      </c>
      <c r="U139" s="3">
        <v>6962423.2879042039</v>
      </c>
      <c r="V139" s="3">
        <v>137217195.95516115</v>
      </c>
      <c r="W139" s="3">
        <v>439503882.36791164</v>
      </c>
      <c r="X139" s="3">
        <v>56310397.747615315</v>
      </c>
      <c r="Y139" s="3">
        <v>75416666.883679196</v>
      </c>
      <c r="Z139" s="3">
        <v>-363769831.46497577</v>
      </c>
      <c r="AA139" s="3">
        <v>47607170.279535748</v>
      </c>
      <c r="AB139" s="3">
        <v>113193934.35834603</v>
      </c>
      <c r="AC139" s="3">
        <v>59312451.374318227</v>
      </c>
      <c r="AD139" s="3">
        <v>27396149.597757787</v>
      </c>
      <c r="AE139" s="3">
        <v>-178776084.48451427</v>
      </c>
      <c r="AF139" s="3">
        <v>-59884239.205191903</v>
      </c>
      <c r="AG139" s="3">
        <v>-10544509.807917971</v>
      </c>
      <c r="AH139" s="3">
        <v>-89951778.381000876</v>
      </c>
    </row>
    <row r="140" spans="2:34" x14ac:dyDescent="0.35">
      <c r="B140" t="s">
        <v>35</v>
      </c>
      <c r="C140" t="s">
        <v>30</v>
      </c>
      <c r="D140" t="s">
        <v>12</v>
      </c>
      <c r="E140" s="2" t="s">
        <v>8</v>
      </c>
      <c r="F140" s="3">
        <v>-115917336.42320661</v>
      </c>
      <c r="K140" s="3">
        <v>-510753.58574437676</v>
      </c>
      <c r="L140" s="3">
        <v>4486791.7160405917</v>
      </c>
      <c r="M140" s="3">
        <v>8657077.7950746566</v>
      </c>
      <c r="N140" s="3">
        <v>-9999157.4193218388</v>
      </c>
      <c r="O140" s="3">
        <v>-19917161.99112859</v>
      </c>
      <c r="P140" s="3">
        <v>-18832999.196635369</v>
      </c>
      <c r="Q140" s="3">
        <v>-17798374.72688232</v>
      </c>
      <c r="R140" s="3">
        <v>-16324841.707717905</v>
      </c>
      <c r="S140" s="3">
        <v>-15439421.562463082</v>
      </c>
      <c r="T140" s="3">
        <v>-8210836.9267953364</v>
      </c>
      <c r="U140" s="3">
        <v>-10721071.28462857</v>
      </c>
      <c r="V140" s="3">
        <v>-7610826.5109119704</v>
      </c>
      <c r="W140" s="3">
        <v>-2197825.0856961915</v>
      </c>
      <c r="X140" s="3">
        <v>-641305.03791531699</v>
      </c>
      <c r="Y140" s="3">
        <v>709115.01870346547</v>
      </c>
      <c r="Z140" s="3">
        <v>-3672961.9587739813</v>
      </c>
      <c r="AA140" s="3">
        <v>-1846853.9061577083</v>
      </c>
      <c r="AB140" s="3">
        <v>1640408.2399824888</v>
      </c>
      <c r="AC140" s="3">
        <v>2066558.8824070275</v>
      </c>
      <c r="AD140" s="3">
        <v>4016756.6270136768</v>
      </c>
      <c r="AE140" s="3">
        <v>1092344.6490874093</v>
      </c>
      <c r="AF140" s="3">
        <v>-1019506.5631662876</v>
      </c>
      <c r="AG140" s="3">
        <v>-1944504.4534097002</v>
      </c>
      <c r="AH140" s="3">
        <v>-1897987.4341673916</v>
      </c>
    </row>
    <row r="141" spans="2:34" x14ac:dyDescent="0.35">
      <c r="B141" t="s">
        <v>35</v>
      </c>
      <c r="C141" t="s">
        <v>30</v>
      </c>
      <c r="D141" t="s">
        <v>13</v>
      </c>
      <c r="E141" s="2" t="s">
        <v>8</v>
      </c>
      <c r="F141" s="3">
        <v>1889348083.798281</v>
      </c>
      <c r="K141" s="3">
        <v>1475398.2420431618</v>
      </c>
      <c r="L141" s="3">
        <v>-22417658.59171626</v>
      </c>
      <c r="M141" s="3">
        <v>-136966017.61442643</v>
      </c>
      <c r="N141" s="3">
        <v>278738274.04029334</v>
      </c>
      <c r="O141" s="3">
        <v>320360804.16783637</v>
      </c>
      <c r="P141" s="3">
        <v>207728412.97585827</v>
      </c>
      <c r="Q141" s="3">
        <v>224655492.02580532</v>
      </c>
      <c r="R141" s="3">
        <v>233149981.48534152</v>
      </c>
      <c r="S141" s="3">
        <v>176213732.77536613</v>
      </c>
      <c r="T141" s="3">
        <v>110665399.7330638</v>
      </c>
      <c r="U141" s="3">
        <v>60385163.68002627</v>
      </c>
      <c r="V141" s="3">
        <v>57481773.275269367</v>
      </c>
      <c r="W141" s="3">
        <v>11195119.706757063</v>
      </c>
      <c r="X141" s="3">
        <v>18777470.653940253</v>
      </c>
      <c r="Y141" s="3">
        <v>12147390.814951414</v>
      </c>
      <c r="Z141" s="3">
        <v>36218235.145443007</v>
      </c>
      <c r="AA141" s="3">
        <v>31247895.375069037</v>
      </c>
      <c r="AB141" s="3">
        <v>26345314.012935292</v>
      </c>
      <c r="AC141" s="3">
        <v>25341330.865570683</v>
      </c>
      <c r="AD141" s="3">
        <v>25103910.018914767</v>
      </c>
      <c r="AE141" s="3">
        <v>42562888.047234006</v>
      </c>
      <c r="AF141" s="3">
        <v>46613715.647904478</v>
      </c>
      <c r="AG141" s="3">
        <v>49352667.130465433</v>
      </c>
      <c r="AH141" s="3">
        <v>52971390.184334703</v>
      </c>
    </row>
    <row r="142" spans="2:34" x14ac:dyDescent="0.35">
      <c r="B142" t="s">
        <v>35</v>
      </c>
      <c r="C142" t="s">
        <v>30</v>
      </c>
      <c r="D142" t="s">
        <v>14</v>
      </c>
      <c r="E142" s="2" t="s">
        <v>8</v>
      </c>
      <c r="F142" s="3">
        <v>233860441.91804045</v>
      </c>
      <c r="K142" s="3">
        <v>-1.102045620719627E-7</v>
      </c>
      <c r="L142" s="3">
        <v>-5.8716731662084509E-6</v>
      </c>
      <c r="M142" s="3">
        <v>-3149114.9308485463</v>
      </c>
      <c r="N142" s="3">
        <v>5423284.7239860268</v>
      </c>
      <c r="O142" s="3">
        <v>23775364.301090695</v>
      </c>
      <c r="P142" s="3">
        <v>18217084.125700675</v>
      </c>
      <c r="Q142" s="3">
        <v>15279018.476599315</v>
      </c>
      <c r="R142" s="3">
        <v>39616979.905169494</v>
      </c>
      <c r="S142" s="3">
        <v>8436044.6177821551</v>
      </c>
      <c r="T142" s="3">
        <v>21278462.349875033</v>
      </c>
      <c r="U142" s="3">
        <v>20373426.267263766</v>
      </c>
      <c r="V142" s="3">
        <v>4050866.3554606629</v>
      </c>
      <c r="W142" s="3">
        <v>2824934.7350193071</v>
      </c>
      <c r="X142" s="3">
        <v>8708245.9533404559</v>
      </c>
      <c r="Y142" s="3">
        <v>7742830.8826388102</v>
      </c>
      <c r="Z142" s="3">
        <v>5436080.4109931588</v>
      </c>
      <c r="AA142" s="3">
        <v>6250497.2840357544</v>
      </c>
      <c r="AB142" s="3">
        <v>5256896.6350569334</v>
      </c>
      <c r="AC142" s="3">
        <v>4420927.0536253946</v>
      </c>
      <c r="AD142" s="3">
        <v>2042553.2130780967</v>
      </c>
      <c r="AE142" s="3">
        <v>7899452.3550248528</v>
      </c>
      <c r="AF142" s="3">
        <v>9589385.5102342945</v>
      </c>
      <c r="AG142" s="3">
        <v>9608340.3490004409</v>
      </c>
      <c r="AH142" s="3">
        <v>10778881.343919611</v>
      </c>
    </row>
    <row r="143" spans="2:34" x14ac:dyDescent="0.35">
      <c r="B143" t="s">
        <v>35</v>
      </c>
      <c r="C143" t="s">
        <v>30</v>
      </c>
      <c r="D143" t="s">
        <v>15</v>
      </c>
      <c r="E143" s="2" t="s">
        <v>8</v>
      </c>
      <c r="F143" s="3">
        <v>1772781912.5034866</v>
      </c>
      <c r="K143" s="3">
        <v>-8935.6714962118949</v>
      </c>
      <c r="L143" s="3">
        <v>-19847382.76813804</v>
      </c>
      <c r="M143" s="3">
        <v>-135228364.7057077</v>
      </c>
      <c r="N143" s="3">
        <v>275691237.36227399</v>
      </c>
      <c r="O143" s="3">
        <v>193171492.99067765</v>
      </c>
      <c r="P143" s="3">
        <v>158157610.96470213</v>
      </c>
      <c r="Q143" s="3">
        <v>224094584.81969848</v>
      </c>
      <c r="R143" s="3">
        <v>215670837.34739593</v>
      </c>
      <c r="S143" s="3">
        <v>203435337.14520547</v>
      </c>
      <c r="T143" s="3">
        <v>104991777.34421046</v>
      </c>
      <c r="U143" s="3">
        <v>55608915.644216552</v>
      </c>
      <c r="V143" s="3">
        <v>58179238.087027863</v>
      </c>
      <c r="W143" s="3">
        <v>9719036.3938241564</v>
      </c>
      <c r="X143" s="3">
        <v>13039324.587602478</v>
      </c>
      <c r="Y143" s="3">
        <v>7591817.5985662136</v>
      </c>
      <c r="Z143" s="3">
        <v>35319294.153668843</v>
      </c>
      <c r="AA143" s="3">
        <v>32079548.057444178</v>
      </c>
      <c r="AB143" s="3">
        <v>27955347.324502788</v>
      </c>
      <c r="AC143" s="3">
        <v>28449542.856242336</v>
      </c>
      <c r="AD143" s="3">
        <v>29279532.888060164</v>
      </c>
      <c r="AE143" s="3">
        <v>51156009.816605464</v>
      </c>
      <c r="AF143" s="3">
        <v>60008400.36155659</v>
      </c>
      <c r="AG143" s="3">
        <v>66908194.753773905</v>
      </c>
      <c r="AH143" s="3">
        <v>77359515.151573464</v>
      </c>
    </row>
    <row r="144" spans="2:34" x14ac:dyDescent="0.35">
      <c r="B144" t="s">
        <v>35</v>
      </c>
      <c r="C144" t="s">
        <v>30</v>
      </c>
      <c r="D144" t="s">
        <v>16</v>
      </c>
      <c r="E144" s="2" t="s">
        <v>8</v>
      </c>
      <c r="F144" s="3">
        <v>-192745840.36619312</v>
      </c>
      <c r="K144" s="3">
        <v>0</v>
      </c>
      <c r="L144" s="3">
        <v>43082281.957195081</v>
      </c>
      <c r="M144" s="3">
        <v>27409826.179910332</v>
      </c>
      <c r="N144" s="3">
        <v>-256308689.8142316</v>
      </c>
      <c r="O144" s="3">
        <v>3545811.7544742767</v>
      </c>
      <c r="P144" s="3">
        <v>214485.71857097463</v>
      </c>
      <c r="Q144" s="3">
        <v>-5710573.3732173406</v>
      </c>
      <c r="R144" s="3">
        <v>2972713.2675817795</v>
      </c>
      <c r="S144" s="14">
        <v>-714273.7257958455</v>
      </c>
      <c r="T144" s="3">
        <v>52242782.896401539</v>
      </c>
      <c r="U144" s="3">
        <v>-13518707.302619144</v>
      </c>
      <c r="V144" s="3">
        <v>-803479.09006836242</v>
      </c>
      <c r="W144" s="3">
        <v>45159313.874180496</v>
      </c>
      <c r="X144" s="3">
        <v>4398576.524710835</v>
      </c>
      <c r="Y144" s="3">
        <v>9113814.9184605237</v>
      </c>
      <c r="Z144" s="3">
        <v>-68201272.50603278</v>
      </c>
      <c r="AA144" s="3">
        <v>5122460.701656092</v>
      </c>
      <c r="AB144" s="3">
        <v>19696673.946173284</v>
      </c>
      <c r="AC144" s="3">
        <v>11649090.316437956</v>
      </c>
      <c r="AD144" s="3">
        <v>2600812.8514627758</v>
      </c>
      <c r="AE144" s="3">
        <v>-33445690.022179484</v>
      </c>
      <c r="AF144" s="3">
        <v>-15516714.021065397</v>
      </c>
      <c r="AG144" s="3">
        <v>-2054423.5325227177</v>
      </c>
      <c r="AH144" s="3">
        <v>-23680661.885676365</v>
      </c>
    </row>
    <row r="145" spans="2:34" x14ac:dyDescent="0.35">
      <c r="B145" t="s">
        <v>35</v>
      </c>
      <c r="C145" t="s">
        <v>30</v>
      </c>
      <c r="D145" t="s">
        <v>17</v>
      </c>
      <c r="E145" s="2" t="s">
        <v>8</v>
      </c>
      <c r="F145" s="3">
        <v>447922199.51213026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447922199.51213026</v>
      </c>
    </row>
    <row r="146" spans="2:34" x14ac:dyDescent="0.35">
      <c r="B146" t="s">
        <v>35</v>
      </c>
      <c r="C146" t="s">
        <v>30</v>
      </c>
      <c r="D146" t="s">
        <v>19</v>
      </c>
      <c r="E146" s="2" t="s">
        <v>8</v>
      </c>
      <c r="F146" s="3">
        <v>1345332167.460994</v>
      </c>
      <c r="K146" s="3">
        <v>0</v>
      </c>
      <c r="L146" s="3">
        <v>0</v>
      </c>
      <c r="M146" s="3">
        <v>0</v>
      </c>
      <c r="N146" s="3">
        <v>871751370.89595723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29341765.76770008</v>
      </c>
      <c r="U146" s="3">
        <v>108735456.13992774</v>
      </c>
      <c r="V146" s="3">
        <v>111722600.05295125</v>
      </c>
      <c r="W146" s="3">
        <v>45783897.502092443</v>
      </c>
      <c r="X146" s="3">
        <v>18722437.287010543</v>
      </c>
      <c r="Y146" s="3">
        <v>9558907.526416555</v>
      </c>
      <c r="Z146" s="3">
        <v>88645029.002500713</v>
      </c>
      <c r="AA146" s="3">
        <v>16331756.038400488</v>
      </c>
      <c r="AB146" s="3">
        <v>0</v>
      </c>
      <c r="AC146" s="3">
        <v>0</v>
      </c>
      <c r="AD146" s="3">
        <v>14718357.157997981</v>
      </c>
      <c r="AE146" s="3">
        <v>0</v>
      </c>
      <c r="AF146" s="3">
        <v>15089761.570782661</v>
      </c>
      <c r="AG146" s="3">
        <v>3612316.6693874542</v>
      </c>
      <c r="AH146" s="3">
        <v>11318511.849869087</v>
      </c>
    </row>
    <row r="147" spans="2:34" x14ac:dyDescent="0.35">
      <c r="B147" t="s">
        <v>35</v>
      </c>
      <c r="C147" t="s">
        <v>30</v>
      </c>
      <c r="D147" t="s">
        <v>20</v>
      </c>
      <c r="E147" s="2" t="s">
        <v>8</v>
      </c>
      <c r="F147" s="3">
        <v>119544502.93332617</v>
      </c>
      <c r="K147" s="3">
        <v>0</v>
      </c>
      <c r="L147" s="3">
        <v>0</v>
      </c>
      <c r="M147" s="3">
        <v>0</v>
      </c>
      <c r="N147" s="3">
        <v>0</v>
      </c>
      <c r="O147" s="3">
        <v>8147209.0737939924</v>
      </c>
      <c r="P147" s="3">
        <v>7614214.0876579359</v>
      </c>
      <c r="Q147" s="3">
        <v>7116087.9323905939</v>
      </c>
      <c r="R147" s="3">
        <v>6650549.4695239197</v>
      </c>
      <c r="S147" s="3">
        <v>6215466.7939475887</v>
      </c>
      <c r="T147" s="3">
        <v>5808847.4709790545</v>
      </c>
      <c r="U147" s="3">
        <v>5428829.4121299582</v>
      </c>
      <c r="V147" s="3">
        <v>5073672.3477850072</v>
      </c>
      <c r="W147" s="3">
        <v>4741749.8577429978</v>
      </c>
      <c r="X147" s="3">
        <v>6420325.5955559639</v>
      </c>
      <c r="Y147" s="3">
        <v>6000304.2949121166</v>
      </c>
      <c r="Z147" s="3">
        <v>5607761.0232823519</v>
      </c>
      <c r="AA147" s="3">
        <v>6735364.4233595636</v>
      </c>
      <c r="AB147" s="3">
        <v>6447366.3399472609</v>
      </c>
      <c r="AC147" s="3">
        <v>6025576.0186423007</v>
      </c>
      <c r="AD147" s="3">
        <v>5631379.4566750471</v>
      </c>
      <c r="AE147" s="3">
        <v>5400526.1946308669</v>
      </c>
      <c r="AF147" s="3">
        <v>5047220.7426456688</v>
      </c>
      <c r="AG147" s="3">
        <v>4858054.5405172855</v>
      </c>
      <c r="AH147" s="3">
        <v>4573997.8572066911</v>
      </c>
    </row>
    <row r="148" spans="2:34" x14ac:dyDescent="0.35">
      <c r="B148" t="s">
        <v>36</v>
      </c>
      <c r="C148" t="s">
        <v>29</v>
      </c>
      <c r="D148" t="s">
        <v>7</v>
      </c>
      <c r="E148" s="2" t="s">
        <v>8</v>
      </c>
      <c r="F148" s="3"/>
      <c r="K148" s="3">
        <v>2187201.7255812809</v>
      </c>
      <c r="L148" s="3">
        <v>3791786.3475771174</v>
      </c>
      <c r="M148" s="3">
        <v>6327772.1306475252</v>
      </c>
      <c r="N148" s="3">
        <v>7901906.7144611999</v>
      </c>
      <c r="O148" s="3">
        <v>8897947.382277105</v>
      </c>
      <c r="P148" s="3">
        <v>7708236.970686188</v>
      </c>
      <c r="Q148" s="3">
        <v>9149060.6085893139</v>
      </c>
      <c r="R148" s="3">
        <v>11107277.143452868</v>
      </c>
      <c r="S148" s="3">
        <v>10296027.431633368</v>
      </c>
      <c r="T148" s="3">
        <v>13226403.290640663</v>
      </c>
      <c r="U148" s="3">
        <v>10591762.637865718</v>
      </c>
      <c r="V148" s="3">
        <v>13184760.471801978</v>
      </c>
      <c r="W148" s="3">
        <v>12297708.720502824</v>
      </c>
      <c r="X148" s="3">
        <v>13881831.525451062</v>
      </c>
      <c r="Y148" s="3">
        <v>16231558.356957311</v>
      </c>
      <c r="Z148" s="3">
        <v>14860417.476856073</v>
      </c>
      <c r="AA148" s="3">
        <v>12396349.179491857</v>
      </c>
      <c r="AB148" s="3">
        <v>13126447.786119524</v>
      </c>
      <c r="AC148" s="3">
        <v>13846373.317246035</v>
      </c>
      <c r="AD148" s="3">
        <v>12600507.798565177</v>
      </c>
      <c r="AE148" s="3">
        <v>14678839.272936918</v>
      </c>
      <c r="AF148" s="3">
        <v>15813265.682688506</v>
      </c>
      <c r="AG148" s="3">
        <v>12639121.524662163</v>
      </c>
      <c r="AH148" s="3">
        <v>7086181.9105243478</v>
      </c>
    </row>
    <row r="149" spans="2:34" x14ac:dyDescent="0.35">
      <c r="B149" t="s">
        <v>36</v>
      </c>
      <c r="C149" t="s">
        <v>29</v>
      </c>
      <c r="D149" t="s">
        <v>9</v>
      </c>
      <c r="E149" s="2" t="s">
        <v>8</v>
      </c>
      <c r="F149" s="3"/>
      <c r="K149" s="3">
        <v>4069410.9129130207</v>
      </c>
      <c r="L149" s="3">
        <v>4069410.912913017</v>
      </c>
      <c r="M149" s="3">
        <v>5014347.6768335253</v>
      </c>
      <c r="N149" s="3">
        <v>7240559.5289872661</v>
      </c>
      <c r="O149" s="3">
        <v>8001678.806906268</v>
      </c>
      <c r="P149" s="3">
        <v>11193592.860267065</v>
      </c>
      <c r="Q149" s="3">
        <v>11193592.86026457</v>
      </c>
      <c r="R149" s="3">
        <v>11193592.860260785</v>
      </c>
      <c r="S149" s="3">
        <v>13256752.440052785</v>
      </c>
      <c r="T149" s="3">
        <v>12138529.400537379</v>
      </c>
      <c r="U149" s="3">
        <v>17036499.49573639</v>
      </c>
      <c r="V149" s="3">
        <v>16849809.861572042</v>
      </c>
      <c r="W149" s="3">
        <v>20172052.139563069</v>
      </c>
      <c r="X149" s="3">
        <v>21931346.61130245</v>
      </c>
      <c r="Y149" s="3">
        <v>22115164.097300664</v>
      </c>
      <c r="Z149" s="3">
        <v>29355736.652606785</v>
      </c>
      <c r="AA149" s="3">
        <v>33667609.920909986</v>
      </c>
      <c r="AB149" s="3">
        <v>36802846.91652891</v>
      </c>
      <c r="AC149" s="3">
        <v>40283520.449809372</v>
      </c>
      <c r="AD149" s="3">
        <v>42893626.574896291</v>
      </c>
      <c r="AE149" s="3">
        <v>44652755.634451076</v>
      </c>
      <c r="AF149" s="3">
        <v>47092613.831368461</v>
      </c>
      <c r="AG149" s="3">
        <v>53429043.19247207</v>
      </c>
      <c r="AH149" s="3">
        <v>59170170.49973616</v>
      </c>
    </row>
    <row r="150" spans="2:34" x14ac:dyDescent="0.35">
      <c r="B150" t="s">
        <v>36</v>
      </c>
      <c r="C150" t="s">
        <v>29</v>
      </c>
      <c r="D150" t="s">
        <v>10</v>
      </c>
      <c r="E150" s="2" t="s">
        <v>8</v>
      </c>
      <c r="F150" s="3"/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2245636.2340371981</v>
      </c>
      <c r="Q150" s="3">
        <v>16080056.350656502</v>
      </c>
      <c r="R150" s="3">
        <v>61581502.622556001</v>
      </c>
      <c r="S150" s="3">
        <v>54771536.76353699</v>
      </c>
      <c r="T150" s="3">
        <v>43285004.574350983</v>
      </c>
      <c r="U150" s="3">
        <v>24586863.779760003</v>
      </c>
      <c r="V150" s="3">
        <v>16398542.065389872</v>
      </c>
      <c r="W150" s="3">
        <v>29317103.575073123</v>
      </c>
      <c r="X150" s="3">
        <v>20653521.566828519</v>
      </c>
      <c r="Y150" s="3">
        <v>16392165.115119815</v>
      </c>
      <c r="Z150" s="3">
        <v>13206914.598366022</v>
      </c>
      <c r="AA150" s="3">
        <v>10896925.401951104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</row>
    <row r="151" spans="2:34" x14ac:dyDescent="0.35">
      <c r="B151" t="s">
        <v>36</v>
      </c>
      <c r="C151" t="s">
        <v>29</v>
      </c>
      <c r="D151" t="s">
        <v>11</v>
      </c>
      <c r="E151" s="2" t="s">
        <v>8</v>
      </c>
      <c r="F151" s="3"/>
      <c r="K151" s="3">
        <v>0</v>
      </c>
      <c r="L151" s="3">
        <v>-1145020.6689743996</v>
      </c>
      <c r="M151" s="3">
        <v>-372227980.89034152</v>
      </c>
      <c r="N151" s="3">
        <v>1978154837.9086838</v>
      </c>
      <c r="O151" s="3">
        <v>76582614.571516991</v>
      </c>
      <c r="P151" s="3">
        <v>195437318.04481888</v>
      </c>
      <c r="Q151" s="3">
        <v>-1785837836.2361336</v>
      </c>
      <c r="R151" s="3">
        <v>-1258518157.662344</v>
      </c>
      <c r="S151" s="3">
        <v>912456037.87794971</v>
      </c>
      <c r="T151" s="3">
        <v>-312569242.21427727</v>
      </c>
      <c r="U151" s="3">
        <v>-364309554.0142231</v>
      </c>
      <c r="V151" s="3">
        <v>451422386.33976555</v>
      </c>
      <c r="W151" s="3">
        <v>-408800023.25728607</v>
      </c>
      <c r="X151" s="3">
        <v>454920559.44316864</v>
      </c>
      <c r="Y151" s="3">
        <v>-1050237192.9699936</v>
      </c>
      <c r="Z151" s="3">
        <v>-1659158813.0137405</v>
      </c>
      <c r="AA151" s="3">
        <v>-738197501.32765388</v>
      </c>
      <c r="AB151" s="3">
        <v>130544651.01439953</v>
      </c>
      <c r="AC151" s="3">
        <v>383140564.20554733</v>
      </c>
      <c r="AD151" s="3">
        <v>1232945128.2771578</v>
      </c>
      <c r="AE151" s="3">
        <v>-2666211513.4385834</v>
      </c>
      <c r="AF151" s="3">
        <v>-1049565619.2851372</v>
      </c>
      <c r="AG151" s="3">
        <v>-747810827.50536323</v>
      </c>
      <c r="AH151" s="3">
        <v>-699652363.08667326</v>
      </c>
    </row>
    <row r="152" spans="2:34" x14ac:dyDescent="0.35">
      <c r="B152" t="s">
        <v>36</v>
      </c>
      <c r="C152" t="s">
        <v>29</v>
      </c>
      <c r="D152" t="s">
        <v>12</v>
      </c>
      <c r="E152" s="2" t="s">
        <v>8</v>
      </c>
      <c r="F152" s="3"/>
      <c r="K152" s="3">
        <v>-545459.12181043625</v>
      </c>
      <c r="L152" s="3">
        <v>-768084.15794944763</v>
      </c>
      <c r="M152" s="3">
        <v>-4658712.574461937</v>
      </c>
      <c r="N152" s="3">
        <v>13524431.18910408</v>
      </c>
      <c r="O152" s="3">
        <v>14649750.149055004</v>
      </c>
      <c r="P152" s="3">
        <v>16282571.858399391</v>
      </c>
      <c r="Q152" s="3">
        <v>-1788750.6670837402</v>
      </c>
      <c r="R152" s="3">
        <v>-15488713.414872646</v>
      </c>
      <c r="S152" s="3">
        <v>-6049424.0740795135</v>
      </c>
      <c r="T152" s="3">
        <v>-11128755.88226366</v>
      </c>
      <c r="U152" s="3">
        <v>-19662829.562373638</v>
      </c>
      <c r="V152" s="3">
        <v>-15197140.22217226</v>
      </c>
      <c r="W152" s="3">
        <v>-22923523.885952473</v>
      </c>
      <c r="X152" s="3">
        <v>-22067686.760323524</v>
      </c>
      <c r="Y152" s="3">
        <v>-30362603.062381268</v>
      </c>
      <c r="Z152" s="3">
        <v>-47134459.741350651</v>
      </c>
      <c r="AA152" s="3">
        <v>-56566422.732316494</v>
      </c>
      <c r="AB152" s="3">
        <v>-58254466.567491055</v>
      </c>
      <c r="AC152" s="3">
        <v>-54887941.191830635</v>
      </c>
      <c r="AD152" s="3">
        <v>-38348508.160978794</v>
      </c>
      <c r="AE152" s="3">
        <v>-86446849.599894524</v>
      </c>
      <c r="AF152" s="3">
        <v>-106030450.46796703</v>
      </c>
      <c r="AG152" s="3">
        <v>-128802316.05434132</v>
      </c>
      <c r="AH152" s="3">
        <v>-142656645.87790394</v>
      </c>
    </row>
    <row r="153" spans="2:34" x14ac:dyDescent="0.35">
      <c r="B153" t="s">
        <v>36</v>
      </c>
      <c r="C153" t="s">
        <v>29</v>
      </c>
      <c r="D153" t="s">
        <v>13</v>
      </c>
      <c r="E153" s="2" t="s">
        <v>8</v>
      </c>
      <c r="F153" s="3"/>
      <c r="K153" s="3">
        <v>118024.76412582397</v>
      </c>
      <c r="L153" s="3">
        <v>171846.45981025696</v>
      </c>
      <c r="M153" s="3">
        <v>30720598.249034882</v>
      </c>
      <c r="N153" s="3">
        <v>-69507133.256925583</v>
      </c>
      <c r="O153" s="3">
        <v>-37939064.815376282</v>
      </c>
      <c r="P153" s="3">
        <v>-45800880.172672272</v>
      </c>
      <c r="Q153" s="3">
        <v>95513492.545370102</v>
      </c>
      <c r="R153" s="3">
        <v>195762083.08755398</v>
      </c>
      <c r="S153" s="3">
        <v>115844820.18097353</v>
      </c>
      <c r="T153" s="3">
        <v>126545689.34510422</v>
      </c>
      <c r="U153" s="3">
        <v>140043192.54067707</v>
      </c>
      <c r="V153" s="3">
        <v>155256255.25402117</v>
      </c>
      <c r="W153" s="3">
        <v>226845841.91735983</v>
      </c>
      <c r="X153" s="3">
        <v>281218058.16150856</v>
      </c>
      <c r="Y153" s="3">
        <v>365316326.10477448</v>
      </c>
      <c r="Z153" s="3">
        <v>515941988.05899525</v>
      </c>
      <c r="AA153" s="3">
        <v>593711603.50314808</v>
      </c>
      <c r="AB153" s="3">
        <v>655710946.23476505</v>
      </c>
      <c r="AC153" s="3">
        <v>648373053.05322695</v>
      </c>
      <c r="AD153" s="3">
        <v>626202692.22511005</v>
      </c>
      <c r="AE153" s="3">
        <v>839616869.81582642</v>
      </c>
      <c r="AF153" s="3">
        <v>985283533.71122265</v>
      </c>
      <c r="AG153" s="3">
        <v>1089854724.1846685</v>
      </c>
      <c r="AH153" s="3">
        <v>1172582337.4738636</v>
      </c>
    </row>
    <row r="154" spans="2:34" x14ac:dyDescent="0.35">
      <c r="B154" t="s">
        <v>36</v>
      </c>
      <c r="C154" t="s">
        <v>29</v>
      </c>
      <c r="D154" t="s">
        <v>14</v>
      </c>
      <c r="E154" s="2" t="s">
        <v>8</v>
      </c>
      <c r="F154" s="3"/>
      <c r="K154" s="3">
        <v>0</v>
      </c>
      <c r="L154" s="3">
        <v>3.729312170435014E-7</v>
      </c>
      <c r="M154" s="3">
        <v>292370.00281940028</v>
      </c>
      <c r="N154" s="3">
        <v>-1.9564136880262988E-6</v>
      </c>
      <c r="O154" s="3">
        <v>-1709175.8051449992</v>
      </c>
      <c r="P154" s="3">
        <v>1485400.9688004032</v>
      </c>
      <c r="Q154" s="3">
        <v>10174405.990097702</v>
      </c>
      <c r="R154" s="3">
        <v>25409934.577217013</v>
      </c>
      <c r="S154" s="3">
        <v>3998949.4316563904</v>
      </c>
      <c r="T154" s="3">
        <v>10408485.516793013</v>
      </c>
      <c r="U154" s="3">
        <v>17279031.464389026</v>
      </c>
      <c r="V154" s="3">
        <v>33263430.967314005</v>
      </c>
      <c r="W154" s="3">
        <v>51458899.905159056</v>
      </c>
      <c r="X154" s="3">
        <v>48855031.61064899</v>
      </c>
      <c r="Y154" s="3">
        <v>59235503.551809967</v>
      </c>
      <c r="Z154" s="3">
        <v>129021967.05709904</v>
      </c>
      <c r="AA154" s="3">
        <v>131459470.86665899</v>
      </c>
      <c r="AB154" s="3">
        <v>140372249.29970205</v>
      </c>
      <c r="AC154" s="3">
        <v>134630040.64247501</v>
      </c>
      <c r="AD154" s="3">
        <v>114670325.42514199</v>
      </c>
      <c r="AE154" s="3">
        <v>200293115.54922903</v>
      </c>
      <c r="AF154" s="3">
        <v>246647890.26544601</v>
      </c>
      <c r="AG154" s="3">
        <v>263850122.88186902</v>
      </c>
      <c r="AH154" s="3">
        <v>290044954.70860201</v>
      </c>
    </row>
    <row r="155" spans="2:34" x14ac:dyDescent="0.35">
      <c r="B155" t="s">
        <v>36</v>
      </c>
      <c r="C155" t="s">
        <v>29</v>
      </c>
      <c r="D155" t="s">
        <v>15</v>
      </c>
      <c r="E155" s="2" t="s">
        <v>8</v>
      </c>
      <c r="F155" s="3"/>
      <c r="K155" s="3">
        <v>15276.814812463394</v>
      </c>
      <c r="L155" s="3">
        <v>-52361.455059803622</v>
      </c>
      <c r="M155" s="3">
        <v>23588580.375426099</v>
      </c>
      <c r="N155" s="3">
        <v>-32178752.649438776</v>
      </c>
      <c r="O155" s="3">
        <v>-1284017.6651829393</v>
      </c>
      <c r="P155" s="3">
        <v>-33809432.802733392</v>
      </c>
      <c r="Q155" s="3">
        <v>118278049.5874331</v>
      </c>
      <c r="R155" s="3">
        <v>187743418.1770665</v>
      </c>
      <c r="S155" s="3">
        <v>100125432.35902706</v>
      </c>
      <c r="T155" s="3">
        <v>106883648.72303338</v>
      </c>
      <c r="U155" s="3">
        <v>149408590.94980091</v>
      </c>
      <c r="V155" s="3">
        <v>145102197.0554868</v>
      </c>
      <c r="W155" s="3">
        <v>204947160.88838062</v>
      </c>
      <c r="X155" s="3">
        <v>236993271.14002925</v>
      </c>
      <c r="Y155" s="3">
        <v>320818959.54955298</v>
      </c>
      <c r="Z155" s="3">
        <v>481801382.58742589</v>
      </c>
      <c r="AA155" s="3">
        <v>598358221.78845787</v>
      </c>
      <c r="AB155" s="3">
        <v>667992497.55146611</v>
      </c>
      <c r="AC155" s="3">
        <v>704122312.39718318</v>
      </c>
      <c r="AD155" s="3">
        <v>713683334.97564816</v>
      </c>
      <c r="AE155" s="3">
        <v>1008548353.9082967</v>
      </c>
      <c r="AF155" s="3">
        <v>1260549016.7940576</v>
      </c>
      <c r="AG155" s="3">
        <v>1494435851.9096694</v>
      </c>
      <c r="AH155" s="3">
        <v>1719943662.9978371</v>
      </c>
    </row>
    <row r="156" spans="2:34" x14ac:dyDescent="0.35">
      <c r="B156" t="s">
        <v>36</v>
      </c>
      <c r="C156" t="s">
        <v>29</v>
      </c>
      <c r="D156" t="s">
        <v>16</v>
      </c>
      <c r="E156" s="2" t="s">
        <v>8</v>
      </c>
      <c r="F156" s="3"/>
      <c r="K156" s="3">
        <v>0</v>
      </c>
      <c r="L156" s="3">
        <v>-57610.620666533585</v>
      </c>
      <c r="M156" s="3">
        <v>-19919111.57410153</v>
      </c>
      <c r="N156" s="3">
        <v>71754295.137703598</v>
      </c>
      <c r="O156" s="3">
        <v>4877726.3159665326</v>
      </c>
      <c r="P156" s="3">
        <v>13683251.345926328</v>
      </c>
      <c r="Q156" s="3">
        <v>-133308155.36260569</v>
      </c>
      <c r="R156" s="3">
        <v>-135232462.68708736</v>
      </c>
      <c r="S156" s="3">
        <v>85234304.656525761</v>
      </c>
      <c r="T156" s="3">
        <v>-78766142.602383375</v>
      </c>
      <c r="U156" s="3">
        <v>-67055090.361112989</v>
      </c>
      <c r="V156" s="3">
        <v>-28345157.032800652</v>
      </c>
      <c r="W156" s="3">
        <v>-85885161.447985768</v>
      </c>
      <c r="X156" s="3">
        <v>42288373.491179056</v>
      </c>
      <c r="Y156" s="3">
        <v>-152592483.64733681</v>
      </c>
      <c r="Z156" s="3">
        <v>-254449311.96630383</v>
      </c>
      <c r="AA156" s="3">
        <v>-111173800.13248511</v>
      </c>
      <c r="AB156" s="3">
        <v>16748578.881026782</v>
      </c>
      <c r="AC156" s="3">
        <v>65854997.867713109</v>
      </c>
      <c r="AD156" s="3">
        <v>224158661.51730788</v>
      </c>
      <c r="AE156" s="3">
        <v>-526194621.5598346</v>
      </c>
      <c r="AF156" s="3">
        <v>-220213336.66845492</v>
      </c>
      <c r="AG156" s="3">
        <v>-165725693.49273443</v>
      </c>
      <c r="AH156" s="3">
        <v>-167721610.16778982</v>
      </c>
    </row>
    <row r="157" spans="2:34" x14ac:dyDescent="0.35">
      <c r="B157" t="s">
        <v>36</v>
      </c>
      <c r="C157" t="s">
        <v>29</v>
      </c>
      <c r="D157" t="s">
        <v>17</v>
      </c>
      <c r="E157" s="2" t="s">
        <v>8</v>
      </c>
      <c r="F157" s="3"/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7340665130.247551</v>
      </c>
    </row>
    <row r="158" spans="2:34" x14ac:dyDescent="0.35">
      <c r="B158" t="s">
        <v>36</v>
      </c>
      <c r="C158" t="s">
        <v>29</v>
      </c>
      <c r="D158" t="s">
        <v>19</v>
      </c>
      <c r="E158" s="2" t="s">
        <v>8</v>
      </c>
      <c r="F158" s="3"/>
      <c r="K158" s="3">
        <v>0</v>
      </c>
      <c r="L158" s="3">
        <v>0</v>
      </c>
      <c r="M158" s="3">
        <v>0</v>
      </c>
      <c r="N158" s="3">
        <v>519138504.98537296</v>
      </c>
      <c r="O158" s="3">
        <v>0</v>
      </c>
      <c r="P158" s="3">
        <v>0</v>
      </c>
      <c r="Q158" s="3">
        <v>0</v>
      </c>
      <c r="R158" s="3">
        <v>319207088.55799806</v>
      </c>
      <c r="S158" s="3">
        <v>0</v>
      </c>
      <c r="T158" s="3">
        <v>391492196.38007641</v>
      </c>
      <c r="U158" s="3">
        <v>222441092.25576627</v>
      </c>
      <c r="V158" s="3">
        <v>507401177.80902666</v>
      </c>
      <c r="W158" s="3">
        <v>248879637.70989728</v>
      </c>
      <c r="X158" s="3">
        <v>94716905.095355004</v>
      </c>
      <c r="Y158" s="3">
        <v>79653171.026467711</v>
      </c>
      <c r="Z158" s="3">
        <v>102408220.94119078</v>
      </c>
      <c r="AA158" s="3">
        <v>5449414.9830263983</v>
      </c>
      <c r="AB158" s="3">
        <v>18542969.31685666</v>
      </c>
      <c r="AC158" s="3">
        <v>0</v>
      </c>
      <c r="AD158" s="3">
        <v>6648693.4041726897</v>
      </c>
      <c r="AE158" s="3">
        <v>21033455.201713707</v>
      </c>
      <c r="AF158" s="3">
        <v>6575536.7016231706</v>
      </c>
      <c r="AG158" s="3">
        <v>0</v>
      </c>
      <c r="AH158" s="3">
        <v>6755712.4769738317</v>
      </c>
    </row>
    <row r="159" spans="2:34" x14ac:dyDescent="0.35">
      <c r="B159" t="s">
        <v>36</v>
      </c>
      <c r="C159" t="s">
        <v>29</v>
      </c>
      <c r="D159" t="s">
        <v>20</v>
      </c>
      <c r="E159" s="2" t="s">
        <v>8</v>
      </c>
      <c r="F159" s="3"/>
      <c r="K159" s="3">
        <v>0</v>
      </c>
      <c r="L159" s="3">
        <v>0</v>
      </c>
      <c r="M159" s="3">
        <v>0</v>
      </c>
      <c r="N159" s="3">
        <v>0</v>
      </c>
      <c r="O159" s="3">
        <v>5191385.04985373</v>
      </c>
      <c r="P159" s="3">
        <v>5191385.04985373</v>
      </c>
      <c r="Q159" s="3">
        <v>5191385.04985373</v>
      </c>
      <c r="R159" s="3">
        <v>5191385.04985373</v>
      </c>
      <c r="S159" s="3">
        <v>8383455.93543371</v>
      </c>
      <c r="T159" s="3">
        <v>8383455.93543371</v>
      </c>
      <c r="U159" s="3">
        <v>11733769.606591415</v>
      </c>
      <c r="V159" s="3">
        <v>11733769.606591415</v>
      </c>
      <c r="W159" s="3">
        <v>14349054.864090437</v>
      </c>
      <c r="X159" s="3">
        <v>21239057.441461585</v>
      </c>
      <c r="Y159" s="3">
        <v>21574647.218706712</v>
      </c>
      <c r="Z159" s="3">
        <v>21852554.747232363</v>
      </c>
      <c r="AA159" s="3">
        <v>22593313.575479496</v>
      </c>
      <c r="AB159" s="3">
        <v>24907874.097441774</v>
      </c>
      <c r="AC159" s="3">
        <v>25093303.790610339</v>
      </c>
      <c r="AD159" s="3">
        <v>25093303.790610339</v>
      </c>
      <c r="AE159" s="3">
        <v>25159790.724652067</v>
      </c>
      <c r="AF159" s="3">
        <v>25370125.276669204</v>
      </c>
      <c r="AG159" s="3">
        <v>25435880.643685438</v>
      </c>
      <c r="AH159" s="3">
        <v>25435880.643685438</v>
      </c>
    </row>
    <row r="160" spans="2:34" x14ac:dyDescent="0.35">
      <c r="B160" t="s">
        <v>36</v>
      </c>
      <c r="C160" t="s">
        <v>30</v>
      </c>
      <c r="D160" t="s">
        <v>7</v>
      </c>
      <c r="E160" s="2" t="s">
        <v>8</v>
      </c>
      <c r="F160" s="3">
        <v>103622858.35713723</v>
      </c>
      <c r="K160" s="3">
        <v>1910386.6936686879</v>
      </c>
      <c r="L160" s="3">
        <v>3095227.1451509185</v>
      </c>
      <c r="M160" s="3">
        <v>4827427.0613987641</v>
      </c>
      <c r="N160" s="3">
        <v>5633950.2789800372</v>
      </c>
      <c r="O160" s="3">
        <v>5929078.0461088428</v>
      </c>
      <c r="P160" s="3">
        <v>4800302.5838800855</v>
      </c>
      <c r="Q160" s="3">
        <v>5324836.5724163316</v>
      </c>
      <c r="R160" s="3">
        <v>6041622.8265576838</v>
      </c>
      <c r="S160" s="3">
        <v>5233978.2566704592</v>
      </c>
      <c r="T160" s="3">
        <v>6283768.9255004507</v>
      </c>
      <c r="U160" s="3">
        <v>4702869.2806515759</v>
      </c>
      <c r="V160" s="3">
        <v>5471206.8497239221</v>
      </c>
      <c r="W160" s="3">
        <v>4769263.4668201022</v>
      </c>
      <c r="X160" s="3">
        <v>5031414.5817455631</v>
      </c>
      <c r="Y160" s="3">
        <v>5498190.3916559415</v>
      </c>
      <c r="Z160" s="3">
        <v>4704427.6047779219</v>
      </c>
      <c r="AA160" s="3">
        <v>3667632.4163344922</v>
      </c>
      <c r="AB160" s="3">
        <v>3629572.1956937341</v>
      </c>
      <c r="AC160" s="3">
        <v>3578165.9852312794</v>
      </c>
      <c r="AD160" s="3">
        <v>3043187.5329472795</v>
      </c>
      <c r="AE160" s="3">
        <v>3313207.2734539364</v>
      </c>
      <c r="AF160" s="3">
        <v>3335759.1112729381</v>
      </c>
      <c r="AG160" s="3">
        <v>2491760.0877092234</v>
      </c>
      <c r="AH160" s="3">
        <v>1305623.1887870834</v>
      </c>
    </row>
    <row r="161" spans="2:34" x14ac:dyDescent="0.35">
      <c r="B161" t="s">
        <v>36</v>
      </c>
      <c r="C161" t="s">
        <v>30</v>
      </c>
      <c r="D161" t="s">
        <v>9</v>
      </c>
      <c r="E161" s="2" t="s">
        <v>8</v>
      </c>
      <c r="F161" s="3">
        <v>182743886.88788107</v>
      </c>
      <c r="K161" s="3">
        <v>3554381.0925958776</v>
      </c>
      <c r="L161" s="3">
        <v>3321851.488407359</v>
      </c>
      <c r="M161" s="3">
        <v>3825421.8341979277</v>
      </c>
      <c r="N161" s="3">
        <v>5162418.8758967007</v>
      </c>
      <c r="O161" s="3">
        <v>5331856.4504593816</v>
      </c>
      <c r="P161" s="3">
        <v>6970807.0644925172</v>
      </c>
      <c r="Q161" s="3">
        <v>6514772.9574681893</v>
      </c>
      <c r="R161" s="3">
        <v>6088572.857444847</v>
      </c>
      <c r="S161" s="3">
        <v>6739060.7189060263</v>
      </c>
      <c r="T161" s="3">
        <v>5766927.8769342396</v>
      </c>
      <c r="U161" s="3">
        <v>7564409.5197057128</v>
      </c>
      <c r="V161" s="3">
        <v>6992072.0462340787</v>
      </c>
      <c r="W161" s="3">
        <v>7823069.6064229747</v>
      </c>
      <c r="X161" s="3">
        <v>7948929.2846635263</v>
      </c>
      <c r="Y161" s="3">
        <v>7491171.2157049021</v>
      </c>
      <c r="Z161" s="3">
        <v>9293274.4374239314</v>
      </c>
      <c r="AA161" s="3">
        <v>9961030.924388323</v>
      </c>
      <c r="AB161" s="3">
        <v>10176293.850942524</v>
      </c>
      <c r="AC161" s="3">
        <v>10410027.184471825</v>
      </c>
      <c r="AD161" s="3">
        <v>10359372.155659026</v>
      </c>
      <c r="AE161" s="3">
        <v>10078714.808233213</v>
      </c>
      <c r="AF161" s="3">
        <v>9934040.116306806</v>
      </c>
      <c r="AG161" s="3">
        <v>10533355.272494117</v>
      </c>
      <c r="AH161" s="3">
        <v>10902055.248427071</v>
      </c>
    </row>
    <row r="162" spans="2:34" x14ac:dyDescent="0.35">
      <c r="B162" t="s">
        <v>36</v>
      </c>
      <c r="C162" t="s">
        <v>30</v>
      </c>
      <c r="D162" t="s">
        <v>10</v>
      </c>
      <c r="E162" s="2" t="s">
        <v>8</v>
      </c>
      <c r="F162" s="3">
        <v>142195641.42714614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1398469.3851133503</v>
      </c>
      <c r="Q162" s="3">
        <v>9358739.1980009507</v>
      </c>
      <c r="R162" s="3">
        <v>33496257.195442416</v>
      </c>
      <c r="S162" s="3">
        <v>27843071.9428747</v>
      </c>
      <c r="T162" s="3">
        <v>20564393.864877891</v>
      </c>
      <c r="U162" s="3">
        <v>10916861.558436308</v>
      </c>
      <c r="V162" s="3">
        <v>6804811.9543414665</v>
      </c>
      <c r="W162" s="3">
        <v>11369678.223104011</v>
      </c>
      <c r="X162" s="3">
        <v>7485786.6834946284</v>
      </c>
      <c r="Y162" s="3">
        <v>5552593.4572855327</v>
      </c>
      <c r="Z162" s="3">
        <v>4180970.9388892818</v>
      </c>
      <c r="AA162" s="3">
        <v>3224007.0252855602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</row>
    <row r="163" spans="2:34" x14ac:dyDescent="0.35">
      <c r="B163" t="s">
        <v>36</v>
      </c>
      <c r="C163" t="s">
        <v>30</v>
      </c>
      <c r="D163" t="s">
        <v>11</v>
      </c>
      <c r="E163" s="2" t="s">
        <v>8</v>
      </c>
      <c r="F163" s="3">
        <v>-1844501669.7829094</v>
      </c>
      <c r="K163" s="3">
        <v>0</v>
      </c>
      <c r="L163" s="3">
        <v>-934677.9410799453</v>
      </c>
      <c r="M163" s="3">
        <v>-283970944.41135925</v>
      </c>
      <c r="N163" s="3">
        <v>1410397060.3076477</v>
      </c>
      <c r="O163" s="3">
        <v>51030229.699267492</v>
      </c>
      <c r="P163" s="3">
        <v>121708539.3670277</v>
      </c>
      <c r="Q163" s="3">
        <v>-1039373879.9661578</v>
      </c>
      <c r="R163" s="3">
        <v>-684550491.60738564</v>
      </c>
      <c r="S163" s="3">
        <v>463846380.95930499</v>
      </c>
      <c r="T163" s="3">
        <v>-148499395.3483299</v>
      </c>
      <c r="U163" s="3">
        <v>-161757798.84797367</v>
      </c>
      <c r="V163" s="3">
        <v>187324241.31200692</v>
      </c>
      <c r="W163" s="3">
        <v>-158539697.14745894</v>
      </c>
      <c r="X163" s="3">
        <v>164884146.02365196</v>
      </c>
      <c r="Y163" s="3">
        <v>-355751673.15171874</v>
      </c>
      <c r="Z163" s="3">
        <v>-525247189.91298145</v>
      </c>
      <c r="AA163" s="3">
        <v>-218406003.7616179</v>
      </c>
      <c r="AB163" s="3">
        <v>36096683.835473411</v>
      </c>
      <c r="AC163" s="3">
        <v>99010802.539540574</v>
      </c>
      <c r="AD163" s="3">
        <v>297772383.71364534</v>
      </c>
      <c r="AE163" s="3">
        <v>-601799039.73591959</v>
      </c>
      <c r="AF163" s="3">
        <v>-221402596.25448713</v>
      </c>
      <c r="AG163" s="3">
        <v>-147428377.00379476</v>
      </c>
      <c r="AH163" s="3">
        <v>-128910372.45021088</v>
      </c>
    </row>
    <row r="164" spans="2:34" x14ac:dyDescent="0.35">
      <c r="B164" t="s">
        <v>36</v>
      </c>
      <c r="C164" t="s">
        <v>30</v>
      </c>
      <c r="D164" t="s">
        <v>12</v>
      </c>
      <c r="E164" s="2" t="s">
        <v>8</v>
      </c>
      <c r="F164" s="3">
        <v>-199918961.13388556</v>
      </c>
      <c r="K164" s="3">
        <v>-476425.12167913024</v>
      </c>
      <c r="L164" s="3">
        <v>-626985.4674076318</v>
      </c>
      <c r="M164" s="3">
        <v>-3554109.5173626114</v>
      </c>
      <c r="N164" s="3">
        <v>9642732.5232090838</v>
      </c>
      <c r="O164" s="3">
        <v>9761747.092677597</v>
      </c>
      <c r="P164" s="3">
        <v>10139967.422035528</v>
      </c>
      <c r="Q164" s="3">
        <v>-1041069.1740395228</v>
      </c>
      <c r="R164" s="3">
        <v>-8424833.855564978</v>
      </c>
      <c r="S164" s="3">
        <v>-3075220.4458810412</v>
      </c>
      <c r="T164" s="3">
        <v>-5287191.7524194466</v>
      </c>
      <c r="U164" s="3">
        <v>-8730531.4782061689</v>
      </c>
      <c r="V164" s="3">
        <v>-6306272.9017783999</v>
      </c>
      <c r="W164" s="3">
        <v>-8890137.7878448348</v>
      </c>
      <c r="X164" s="3">
        <v>-7998345.2289936608</v>
      </c>
      <c r="Y164" s="3">
        <v>-10284864.136393469</v>
      </c>
      <c r="Z164" s="3">
        <v>-14921562.862473223</v>
      </c>
      <c r="AA164" s="3">
        <v>-16735963.361886241</v>
      </c>
      <c r="AB164" s="3">
        <v>-16107845.441012632</v>
      </c>
      <c r="AC164" s="3">
        <v>-14184087.02929914</v>
      </c>
      <c r="AD164" s="3">
        <v>-9261666.5779062118</v>
      </c>
      <c r="AE164" s="3">
        <v>-19512192.04297775</v>
      </c>
      <c r="AF164" s="3">
        <v>-22366793.065906532</v>
      </c>
      <c r="AG164" s="3">
        <v>-25392941.251689982</v>
      </c>
      <c r="AH164" s="3">
        <v>-26284369.67108519</v>
      </c>
    </row>
    <row r="165" spans="2:34" x14ac:dyDescent="0.35">
      <c r="B165" t="s">
        <v>36</v>
      </c>
      <c r="C165" t="s">
        <v>30</v>
      </c>
      <c r="D165" t="s">
        <v>13</v>
      </c>
      <c r="E165" s="2" t="s">
        <v>8</v>
      </c>
      <c r="F165" s="3">
        <v>2309007446.7820339</v>
      </c>
      <c r="K165" s="3">
        <v>103087.39988280546</v>
      </c>
      <c r="L165" s="3">
        <v>140277.90029432185</v>
      </c>
      <c r="M165" s="3">
        <v>23436597.315424297</v>
      </c>
      <c r="N165" s="3">
        <v>-49557625.387717597</v>
      </c>
      <c r="O165" s="3">
        <v>-25280400.818596639</v>
      </c>
      <c r="P165" s="3">
        <v>-28522486.305618744</v>
      </c>
      <c r="Q165" s="3">
        <v>55589722.270210326</v>
      </c>
      <c r="R165" s="3">
        <v>106481602.5098822</v>
      </c>
      <c r="S165" s="3">
        <v>58889632.336471565</v>
      </c>
      <c r="T165" s="3">
        <v>60120945.421760395</v>
      </c>
      <c r="U165" s="3">
        <v>62180852.298313551</v>
      </c>
      <c r="V165" s="3">
        <v>64425826.242726758</v>
      </c>
      <c r="W165" s="3">
        <v>87974728.548642725</v>
      </c>
      <c r="X165" s="3">
        <v>101926365.83219238</v>
      </c>
      <c r="Y165" s="3">
        <v>123745278.79163156</v>
      </c>
      <c r="Z165" s="3">
        <v>163334020.38461763</v>
      </c>
      <c r="AA165" s="3">
        <v>175657840.17801732</v>
      </c>
      <c r="AB165" s="3">
        <v>181309540.68033507</v>
      </c>
      <c r="AC165" s="3">
        <v>167551917.8213985</v>
      </c>
      <c r="AD165" s="3">
        <v>151236145.12539521</v>
      </c>
      <c r="AE165" s="3">
        <v>189512581.22413108</v>
      </c>
      <c r="AF165" s="3">
        <v>207842490.64773965</v>
      </c>
      <c r="AG165" s="3">
        <v>214861175.10823515</v>
      </c>
      <c r="AH165" s="3">
        <v>216047331.25666451</v>
      </c>
    </row>
    <row r="166" spans="2:34" x14ac:dyDescent="0.35">
      <c r="B166" t="s">
        <v>36</v>
      </c>
      <c r="C166" t="s">
        <v>30</v>
      </c>
      <c r="D166" t="s">
        <v>14</v>
      </c>
      <c r="E166" s="2" t="s">
        <v>8</v>
      </c>
      <c r="F166" s="3">
        <v>489668982.04144084</v>
      </c>
      <c r="K166" s="3">
        <v>0</v>
      </c>
      <c r="L166" s="3">
        <v>3.0442296069893168E-7</v>
      </c>
      <c r="M166" s="3">
        <v>223047.67529724192</v>
      </c>
      <c r="N166" s="3">
        <v>-1.3948959209154243E-6</v>
      </c>
      <c r="O166" s="3">
        <v>-1138896.006893697</v>
      </c>
      <c r="P166" s="3">
        <v>925033.06991557265</v>
      </c>
      <c r="Q166" s="3">
        <v>5921596.9197779261</v>
      </c>
      <c r="R166" s="3">
        <v>13821320.813404001</v>
      </c>
      <c r="S166" s="3">
        <v>2032863.1128650582</v>
      </c>
      <c r="T166" s="3">
        <v>4944996.4903328875</v>
      </c>
      <c r="U166" s="3">
        <v>7672096.6142856823</v>
      </c>
      <c r="V166" s="3">
        <v>13803141.266229941</v>
      </c>
      <c r="W166" s="3">
        <v>19956648.587005466</v>
      </c>
      <c r="X166" s="3">
        <v>17707311.746781386</v>
      </c>
      <c r="Y166" s="3">
        <v>20065114.470901292</v>
      </c>
      <c r="Z166" s="3">
        <v>40845050.577581637</v>
      </c>
      <c r="AA166" s="3">
        <v>38894113.88817478</v>
      </c>
      <c r="AB166" s="3">
        <v>38814096.654842593</v>
      </c>
      <c r="AC166" s="3">
        <v>34790960.851619005</v>
      </c>
      <c r="AD166" s="3">
        <v>27694384.251128044</v>
      </c>
      <c r="AE166" s="3">
        <v>45208793.074255168</v>
      </c>
      <c r="AF166" s="3">
        <v>52029603.735167719</v>
      </c>
      <c r="AG166" s="3">
        <v>52017159.899235055</v>
      </c>
      <c r="AH166" s="3">
        <v>53440544.349535145</v>
      </c>
    </row>
    <row r="167" spans="2:34" x14ac:dyDescent="0.35">
      <c r="B167" t="s">
        <v>36</v>
      </c>
      <c r="C167" t="s">
        <v>30</v>
      </c>
      <c r="D167" t="s">
        <v>15</v>
      </c>
      <c r="E167" s="2" t="s">
        <v>8</v>
      </c>
      <c r="F167" s="3">
        <v>2620012509.7282019</v>
      </c>
      <c r="K167" s="3">
        <v>13343.361701863387</v>
      </c>
      <c r="L167" s="3">
        <v>-42742.544596233449</v>
      </c>
      <c r="M167" s="3">
        <v>17995615.027410787</v>
      </c>
      <c r="N167" s="3">
        <v>-22943005.912073325</v>
      </c>
      <c r="O167" s="3">
        <v>-855595.18643768597</v>
      </c>
      <c r="P167" s="3">
        <v>-21054815.551166646</v>
      </c>
      <c r="Q167" s="3">
        <v>68838901.730081141</v>
      </c>
      <c r="R167" s="3">
        <v>102119980.09459256</v>
      </c>
      <c r="S167" s="3">
        <v>50898692.664393976</v>
      </c>
      <c r="T167" s="3">
        <v>50779651.559934437</v>
      </c>
      <c r="U167" s="3">
        <v>66339201.195018694</v>
      </c>
      <c r="V167" s="3">
        <v>60212253.088543862</v>
      </c>
      <c r="W167" s="3">
        <v>79482042.490065575</v>
      </c>
      <c r="X167" s="3">
        <v>85897267.806726113</v>
      </c>
      <c r="Y167" s="3">
        <v>108672481.22854082</v>
      </c>
      <c r="Z167" s="3">
        <v>152525979.01737991</v>
      </c>
      <c r="AA167" s="3">
        <v>177032606.86156061</v>
      </c>
      <c r="AB167" s="3">
        <v>184705491.96170318</v>
      </c>
      <c r="AC167" s="3">
        <v>181958585.82867542</v>
      </c>
      <c r="AD167" s="3">
        <v>172363865.18624601</v>
      </c>
      <c r="AE167" s="3">
        <v>227642641.19709212</v>
      </c>
      <c r="AF167" s="3">
        <v>265908886.39657789</v>
      </c>
      <c r="AG167" s="3">
        <v>294622976.9342913</v>
      </c>
      <c r="AH167" s="3">
        <v>316898205.2919395</v>
      </c>
    </row>
    <row r="168" spans="2:34" x14ac:dyDescent="0.35">
      <c r="B168" t="s">
        <v>36</v>
      </c>
      <c r="C168" t="s">
        <v>30</v>
      </c>
      <c r="D168" t="s">
        <v>16</v>
      </c>
      <c r="E168" s="2" t="s">
        <v>8</v>
      </c>
      <c r="F168" s="3">
        <v>-475207851.82424086</v>
      </c>
      <c r="K168" s="3">
        <v>0</v>
      </c>
      <c r="L168" s="3">
        <v>-47027.427336455599</v>
      </c>
      <c r="M168" s="3">
        <v>-15196194.8481225</v>
      </c>
      <c r="N168" s="3">
        <v>51159820.751774848</v>
      </c>
      <c r="O168" s="3">
        <v>3250235.0005494645</v>
      </c>
      <c r="P168" s="3">
        <v>8521241.2438176051</v>
      </c>
      <c r="Q168" s="3">
        <v>-77586560.133807167</v>
      </c>
      <c r="R168" s="3">
        <v>-73557499.548258588</v>
      </c>
      <c r="S168" s="3">
        <v>43328798.437739745</v>
      </c>
      <c r="T168" s="3">
        <v>-37421226.949629746</v>
      </c>
      <c r="U168" s="3">
        <v>-29773262.048302319</v>
      </c>
      <c r="V168" s="3">
        <v>-11762232.438430021</v>
      </c>
      <c r="W168" s="3">
        <v>-33307746.357085355</v>
      </c>
      <c r="X168" s="3">
        <v>15327252.649027323</v>
      </c>
      <c r="Y168" s="3">
        <v>-51688353.57506457</v>
      </c>
      <c r="Z168" s="3">
        <v>-80552135.839744836</v>
      </c>
      <c r="AA168" s="3">
        <v>-32892315.899551664</v>
      </c>
      <c r="AB168" s="3">
        <v>4631121.6266932664</v>
      </c>
      <c r="AC168" s="3">
        <v>17018182.879283872</v>
      </c>
      <c r="AD168" s="3">
        <v>54137250.262985259</v>
      </c>
      <c r="AE168" s="3">
        <v>-118769053.53263471</v>
      </c>
      <c r="AF168" s="3">
        <v>-46453317.041260481</v>
      </c>
      <c r="AG168" s="3">
        <v>-32672260.31076283</v>
      </c>
      <c r="AH168" s="3">
        <v>-30902568.726120971</v>
      </c>
    </row>
    <row r="169" spans="2:34" x14ac:dyDescent="0.35">
      <c r="B169" t="s">
        <v>36</v>
      </c>
      <c r="C169" t="s">
        <v>30</v>
      </c>
      <c r="D169" t="s">
        <v>17</v>
      </c>
      <c r="E169" s="2" t="s">
        <v>8</v>
      </c>
      <c r="F169" s="3">
        <v>1352511512.7142949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1352511512.7142949</v>
      </c>
    </row>
    <row r="170" spans="2:34" x14ac:dyDescent="0.35">
      <c r="B170" t="s">
        <v>36</v>
      </c>
      <c r="C170" t="s">
        <v>30</v>
      </c>
      <c r="D170" t="s">
        <v>19</v>
      </c>
      <c r="E170" s="2" t="s">
        <v>8</v>
      </c>
      <c r="F170" s="3">
        <v>1245056515.8789303</v>
      </c>
      <c r="K170" s="3">
        <v>0</v>
      </c>
      <c r="L170" s="3">
        <v>0</v>
      </c>
      <c r="M170" s="3">
        <v>0</v>
      </c>
      <c r="N170" s="3">
        <v>370138579.29238439</v>
      </c>
      <c r="O170" s="3">
        <v>0</v>
      </c>
      <c r="P170" s="3">
        <v>0</v>
      </c>
      <c r="Q170" s="3">
        <v>0</v>
      </c>
      <c r="R170" s="3">
        <v>173627506.33874148</v>
      </c>
      <c r="S170" s="3">
        <v>0</v>
      </c>
      <c r="T170" s="3">
        <v>185995122.34212872</v>
      </c>
      <c r="U170" s="3">
        <v>98766505.188131928</v>
      </c>
      <c r="V170" s="3">
        <v>210553449.60751644</v>
      </c>
      <c r="W170" s="3">
        <v>96519814.442043737</v>
      </c>
      <c r="X170" s="3">
        <v>34329765.244654559</v>
      </c>
      <c r="Y170" s="3">
        <v>26981284.850874163</v>
      </c>
      <c r="Z170" s="3">
        <v>32419820.122971393</v>
      </c>
      <c r="AA170" s="3">
        <v>1612285.2585397861</v>
      </c>
      <c r="AB170" s="3">
        <v>5127285.5348751806</v>
      </c>
      <c r="AC170" s="3">
        <v>0</v>
      </c>
      <c r="AD170" s="3">
        <v>1605746.4668424791</v>
      </c>
      <c r="AE170" s="3">
        <v>4747527.748237432</v>
      </c>
      <c r="AF170" s="3">
        <v>1387088.9735294639</v>
      </c>
      <c r="AG170" s="3">
        <v>0</v>
      </c>
      <c r="AH170" s="3">
        <v>1244734.4674591604</v>
      </c>
    </row>
    <row r="171" spans="2:34" x14ac:dyDescent="0.35">
      <c r="B171" t="s">
        <v>36</v>
      </c>
      <c r="C171" t="s">
        <v>30</v>
      </c>
      <c r="D171" t="s">
        <v>20</v>
      </c>
      <c r="E171" s="2" t="s">
        <v>8</v>
      </c>
      <c r="F171" s="3">
        <v>105198423.26179779</v>
      </c>
      <c r="K171" s="3">
        <v>0</v>
      </c>
      <c r="L171" s="3">
        <v>0</v>
      </c>
      <c r="M171" s="3">
        <v>0</v>
      </c>
      <c r="N171" s="3">
        <v>0</v>
      </c>
      <c r="O171" s="3">
        <v>3459239.0588073311</v>
      </c>
      <c r="P171" s="3">
        <v>3232933.6998199355</v>
      </c>
      <c r="Q171" s="3">
        <v>3021433.3643176965</v>
      </c>
      <c r="R171" s="3">
        <v>2823769.4993623332</v>
      </c>
      <c r="S171" s="3">
        <v>4261723.8904203251</v>
      </c>
      <c r="T171" s="3">
        <v>3982919.5237573124</v>
      </c>
      <c r="U171" s="3">
        <v>5209934.0323020453</v>
      </c>
      <c r="V171" s="3">
        <v>4869097.2264505094</v>
      </c>
      <c r="W171" s="3">
        <v>5564810.8685977794</v>
      </c>
      <c r="X171" s="3">
        <v>7698011.8306131912</v>
      </c>
      <c r="Y171" s="3">
        <v>7308079.4482321069</v>
      </c>
      <c r="Z171" s="3">
        <v>6917959.1991886823</v>
      </c>
      <c r="AA171" s="3">
        <v>6684546.2371232957</v>
      </c>
      <c r="AB171" s="3">
        <v>6887234.7455274928</v>
      </c>
      <c r="AC171" s="3">
        <v>6484586.5428749956</v>
      </c>
      <c r="AD171" s="3">
        <v>6060361.2550233603</v>
      </c>
      <c r="AE171" s="3">
        <v>5678895.9997119484</v>
      </c>
      <c r="AF171" s="3">
        <v>5351748.8571909554</v>
      </c>
      <c r="AG171" s="3">
        <v>5014597.8943235986</v>
      </c>
      <c r="AH171" s="3">
        <v>4686540.0881528957</v>
      </c>
    </row>
    <row r="172" spans="2:34" x14ac:dyDescent="0.35">
      <c r="B172" t="s">
        <v>37</v>
      </c>
      <c r="C172" t="s">
        <v>29</v>
      </c>
      <c r="D172" t="s">
        <v>7</v>
      </c>
      <c r="E172" s="2" t="s">
        <v>8</v>
      </c>
      <c r="F172" s="3"/>
      <c r="K172" s="3">
        <v>913122.99971071072</v>
      </c>
      <c r="L172" s="3">
        <v>1352068.2449030168</v>
      </c>
      <c r="M172" s="3">
        <v>2688533.7994506024</v>
      </c>
      <c r="N172" s="3">
        <v>935911.24491267093</v>
      </c>
      <c r="O172" s="3">
        <v>2265184.8122435398</v>
      </c>
      <c r="P172" s="3">
        <v>2075706.871828109</v>
      </c>
      <c r="Q172" s="3">
        <v>3409913.7767180391</v>
      </c>
      <c r="R172" s="3">
        <v>2362779.5545372516</v>
      </c>
      <c r="S172" s="3">
        <v>4021361.9146206193</v>
      </c>
      <c r="T172" s="3">
        <v>4536009.2430110741</v>
      </c>
      <c r="U172" s="3">
        <v>3864828.7836680636</v>
      </c>
      <c r="V172" s="3">
        <v>7066484.0547660235</v>
      </c>
      <c r="W172" s="3">
        <v>5797675.7663347833</v>
      </c>
      <c r="X172" s="3">
        <v>4921512.2929553147</v>
      </c>
      <c r="Y172" s="3">
        <v>7859103.0461803973</v>
      </c>
      <c r="Z172" s="3">
        <v>6264237.1819199417</v>
      </c>
      <c r="AA172" s="3">
        <v>4739929.3545642775</v>
      </c>
      <c r="AB172" s="3">
        <v>5677644.2419368792</v>
      </c>
      <c r="AC172" s="3">
        <v>5012807.10899828</v>
      </c>
      <c r="AD172" s="3">
        <v>2112347.2075473703</v>
      </c>
      <c r="AE172" s="3">
        <v>6819775.873789072</v>
      </c>
      <c r="AF172" s="3">
        <v>6137275.787455868</v>
      </c>
      <c r="AG172" s="3">
        <v>3836306.0750259869</v>
      </c>
      <c r="AH172" s="3">
        <v>444658.83409383893</v>
      </c>
    </row>
    <row r="173" spans="2:34" x14ac:dyDescent="0.35">
      <c r="B173" t="s">
        <v>37</v>
      </c>
      <c r="C173" t="s">
        <v>29</v>
      </c>
      <c r="D173" t="s">
        <v>9</v>
      </c>
      <c r="E173" s="2" t="s">
        <v>8</v>
      </c>
      <c r="F173" s="3"/>
      <c r="K173" s="3">
        <v>0</v>
      </c>
      <c r="L173" s="3">
        <v>-3.2037496566772461E-7</v>
      </c>
      <c r="M173" s="3">
        <v>-1.8551945686340332E-6</v>
      </c>
      <c r="N173" s="3">
        <v>2226211.8521517739</v>
      </c>
      <c r="O173" s="3">
        <v>1281275.0882308707</v>
      </c>
      <c r="P173" s="3">
        <v>2226211.8521509618</v>
      </c>
      <c r="Q173" s="3">
        <v>1281275.0882282332</v>
      </c>
      <c r="R173" s="3">
        <v>2611422.5069383606</v>
      </c>
      <c r="S173" s="3">
        <v>1281274.8645768613</v>
      </c>
      <c r="T173" s="3">
        <v>2410029.114497751</v>
      </c>
      <c r="U173" s="3">
        <v>4501295.8110173494</v>
      </c>
      <c r="V173" s="3">
        <v>4498423.6628552377</v>
      </c>
      <c r="W173" s="3">
        <v>7435455.2861528695</v>
      </c>
      <c r="X173" s="3">
        <v>10139686.521804869</v>
      </c>
      <c r="Y173" s="3">
        <v>9378567.2438843995</v>
      </c>
      <c r="Z173" s="3">
        <v>16304994.088562652</v>
      </c>
      <c r="AA173" s="3">
        <v>18369890.067424655</v>
      </c>
      <c r="AB173" s="3">
        <v>20930697.419287384</v>
      </c>
      <c r="AC173" s="3">
        <v>24796581.60749805</v>
      </c>
      <c r="AD173" s="3">
        <v>27488032.832212448</v>
      </c>
      <c r="AE173" s="3">
        <v>23665413.592053562</v>
      </c>
      <c r="AF173" s="3">
        <v>25487260.522996202</v>
      </c>
      <c r="AG173" s="3">
        <v>33623073.896360219</v>
      </c>
      <c r="AH173" s="3">
        <v>34080685.865231723</v>
      </c>
    </row>
    <row r="174" spans="2:34" x14ac:dyDescent="0.35">
      <c r="B174" t="s">
        <v>37</v>
      </c>
      <c r="C174" t="s">
        <v>29</v>
      </c>
      <c r="D174" t="s">
        <v>10</v>
      </c>
      <c r="E174" s="2" t="s">
        <v>8</v>
      </c>
      <c r="F174" s="3"/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-1935990.0264794007</v>
      </c>
      <c r="Q174" s="3">
        <v>-917056.9820587039</v>
      </c>
      <c r="R174" s="3">
        <v>1511523.8806479871</v>
      </c>
      <c r="S174" s="3">
        <v>1495353.272585988</v>
      </c>
      <c r="T174" s="3">
        <v>0</v>
      </c>
      <c r="U174" s="3">
        <v>1005399.6198769212</v>
      </c>
      <c r="V174" s="3">
        <v>1086332.5059026778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</row>
    <row r="175" spans="2:34" x14ac:dyDescent="0.35">
      <c r="B175" t="s">
        <v>37</v>
      </c>
      <c r="C175" t="s">
        <v>29</v>
      </c>
      <c r="D175" t="s">
        <v>11</v>
      </c>
      <c r="E175" s="2" t="s">
        <v>8</v>
      </c>
      <c r="F175" s="3"/>
      <c r="K175" s="3">
        <v>0</v>
      </c>
      <c r="L175" s="3">
        <v>139675994.15701199</v>
      </c>
      <c r="M175" s="3">
        <v>707995977.55699658</v>
      </c>
      <c r="N175" s="3">
        <v>-167849054.35461807</v>
      </c>
      <c r="O175" s="3">
        <v>202448705.52918386</v>
      </c>
      <c r="P175" s="3">
        <v>-293556270.12382793</v>
      </c>
      <c r="Q175" s="3">
        <v>200470261.17573547</v>
      </c>
      <c r="R175" s="3">
        <v>-226670471.5063839</v>
      </c>
      <c r="S175" s="3">
        <v>51553558.234869003</v>
      </c>
      <c r="T175" s="3">
        <v>-146783443.16641808</v>
      </c>
      <c r="U175" s="3">
        <v>-42920419.878183365</v>
      </c>
      <c r="V175" s="3">
        <v>67278872.618038177</v>
      </c>
      <c r="W175" s="3">
        <v>586657704.10736084</v>
      </c>
      <c r="X175" s="3">
        <v>1260727547.584343</v>
      </c>
      <c r="Y175" s="3">
        <v>-742378572.8590107</v>
      </c>
      <c r="Z175" s="3">
        <v>-385614436.21828842</v>
      </c>
      <c r="AA175" s="3">
        <v>-535455401.45720434</v>
      </c>
      <c r="AB175" s="3">
        <v>172362229.34594154</v>
      </c>
      <c r="AC175" s="3">
        <v>-386192857.82306576</v>
      </c>
      <c r="AD175" s="3">
        <v>801125027.62541866</v>
      </c>
      <c r="AE175" s="3">
        <v>-1856936842.6154385</v>
      </c>
      <c r="AF175" s="3">
        <v>-1220845838.0610847</v>
      </c>
      <c r="AG175" s="3">
        <v>-1182508371.7591031</v>
      </c>
      <c r="AH175" s="3">
        <v>-1013670240.2234087</v>
      </c>
    </row>
    <row r="176" spans="2:34" x14ac:dyDescent="0.35">
      <c r="B176" t="s">
        <v>37</v>
      </c>
      <c r="C176" t="s">
        <v>29</v>
      </c>
      <c r="D176" t="s">
        <v>12</v>
      </c>
      <c r="E176" s="2" t="s">
        <v>8</v>
      </c>
      <c r="F176" s="3"/>
      <c r="K176" s="3">
        <v>0</v>
      </c>
      <c r="L176" s="3">
        <v>2347459.9589996338</v>
      </c>
      <c r="M176" s="3">
        <v>8429365.0909991264</v>
      </c>
      <c r="N176" s="3">
        <v>5684700.0729999542</v>
      </c>
      <c r="O176" s="3">
        <v>8302728.6190009117</v>
      </c>
      <c r="P176" s="3">
        <v>5437136.9349994659</v>
      </c>
      <c r="Q176" s="3">
        <v>7393433.0999999046</v>
      </c>
      <c r="R176" s="3">
        <v>5458750.811999321</v>
      </c>
      <c r="S176" s="3">
        <v>5949173.1919989586</v>
      </c>
      <c r="T176" s="3">
        <v>4501026.9309983253</v>
      </c>
      <c r="U176" s="3">
        <v>3399503.008998394</v>
      </c>
      <c r="V176" s="3">
        <v>5237590.1759996414</v>
      </c>
      <c r="W176" s="3">
        <v>12313115.013000965</v>
      </c>
      <c r="X176" s="3">
        <v>35044040.462999821</v>
      </c>
      <c r="Y176" s="3">
        <v>15399859.758998871</v>
      </c>
      <c r="Z176" s="3">
        <v>14766789.640999794</v>
      </c>
      <c r="AA176" s="3">
        <v>5534443.2620005608</v>
      </c>
      <c r="AB176" s="3">
        <v>5257938.640999794</v>
      </c>
      <c r="AC176" s="3">
        <v>1293517.0280008316</v>
      </c>
      <c r="AD176" s="3">
        <v>12727133.611000061</v>
      </c>
      <c r="AE176" s="3">
        <v>-16902931.847998619</v>
      </c>
      <c r="AF176" s="3">
        <v>-34647413.221999168</v>
      </c>
      <c r="AG176" s="3">
        <v>-54184911.490999222</v>
      </c>
      <c r="AH176" s="3">
        <v>-66379104.762000084</v>
      </c>
    </row>
    <row r="177" spans="2:34" x14ac:dyDescent="0.35">
      <c r="B177" t="s">
        <v>37</v>
      </c>
      <c r="C177" t="s">
        <v>29</v>
      </c>
      <c r="D177" t="s">
        <v>13</v>
      </c>
      <c r="E177" s="2" t="s">
        <v>8</v>
      </c>
      <c r="F177" s="3"/>
      <c r="K177" s="3">
        <v>1979035.3560838699</v>
      </c>
      <c r="L177" s="3">
        <v>-39445.596209526062</v>
      </c>
      <c r="M177" s="3">
        <v>-62566670.50092411</v>
      </c>
      <c r="N177" s="3">
        <v>-44544982.394761086</v>
      </c>
      <c r="O177" s="3">
        <v>-28353055.317682266</v>
      </c>
      <c r="P177" s="3">
        <v>8402282.9297375679</v>
      </c>
      <c r="Q177" s="3">
        <v>-18169656.926943779</v>
      </c>
      <c r="R177" s="3">
        <v>17763696.327148914</v>
      </c>
      <c r="S177" s="3">
        <v>14460468.857887268</v>
      </c>
      <c r="T177" s="3">
        <v>31400161.326051712</v>
      </c>
      <c r="U177" s="3">
        <v>20597469.445683956</v>
      </c>
      <c r="V177" s="3">
        <v>31335462.900399208</v>
      </c>
      <c r="W177" s="3">
        <v>20745657.807616234</v>
      </c>
      <c r="X177" s="3">
        <v>-61270502.998621941</v>
      </c>
      <c r="Y177" s="3">
        <v>7988886.5719723701</v>
      </c>
      <c r="Z177" s="3">
        <v>91608165.998731613</v>
      </c>
      <c r="AA177" s="3">
        <v>153080100.8060565</v>
      </c>
      <c r="AB177" s="3">
        <v>227202869.33833027</v>
      </c>
      <c r="AC177" s="3">
        <v>276997923.99283552</v>
      </c>
      <c r="AD177" s="3">
        <v>256367913.22889853</v>
      </c>
      <c r="AE177" s="3">
        <v>443511455.15920734</v>
      </c>
      <c r="AF177" s="3">
        <v>603044151.47359371</v>
      </c>
      <c r="AG177" s="3">
        <v>742297768.57159519</v>
      </c>
      <c r="AH177" s="3">
        <v>854450536.92730427</v>
      </c>
    </row>
    <row r="178" spans="2:34" x14ac:dyDescent="0.35">
      <c r="B178" t="s">
        <v>37</v>
      </c>
      <c r="C178" t="s">
        <v>29</v>
      </c>
      <c r="D178" t="s">
        <v>14</v>
      </c>
      <c r="E178" s="2" t="s">
        <v>8</v>
      </c>
      <c r="F178" s="3"/>
      <c r="K178" s="3">
        <v>-3.7851960934858978E-7</v>
      </c>
      <c r="L178" s="3">
        <v>2.4862081136240203E-7</v>
      </c>
      <c r="M178" s="3">
        <v>-200044.23813530058</v>
      </c>
      <c r="N178" s="3">
        <v>-1.5651309504209943E-6</v>
      </c>
      <c r="O178" s="3">
        <v>-6420332.8105718009</v>
      </c>
      <c r="P178" s="3">
        <v>-860784.27875749767</v>
      </c>
      <c r="Q178" s="3">
        <v>-1924532.6216289997</v>
      </c>
      <c r="R178" s="3">
        <v>8815031.0409940183</v>
      </c>
      <c r="S178" s="3">
        <v>-1402906.885602504</v>
      </c>
      <c r="T178" s="3">
        <v>10024362.470627993</v>
      </c>
      <c r="U178" s="3">
        <v>9790709.617956996</v>
      </c>
      <c r="V178" s="3">
        <v>7496702.1778320074</v>
      </c>
      <c r="W178" s="3">
        <v>12196515.766027033</v>
      </c>
      <c r="X178" s="3">
        <v>-9421674.5043209791</v>
      </c>
      <c r="Y178" s="3">
        <v>3716488.5330690145</v>
      </c>
      <c r="Z178" s="3">
        <v>27198379.512053013</v>
      </c>
      <c r="AA178" s="3">
        <v>39842784.162814975</v>
      </c>
      <c r="AB178" s="3">
        <v>52007479.472756028</v>
      </c>
      <c r="AC178" s="3">
        <v>68280151.225230038</v>
      </c>
      <c r="AD178" s="3">
        <v>64113381.846095026</v>
      </c>
      <c r="AE178" s="3">
        <v>119525493.38729608</v>
      </c>
      <c r="AF178" s="3">
        <v>169327133.831411</v>
      </c>
      <c r="AG178" s="3">
        <v>208730836.19553602</v>
      </c>
      <c r="AH178" s="3">
        <v>255754154.99388599</v>
      </c>
    </row>
    <row r="179" spans="2:34" x14ac:dyDescent="0.35">
      <c r="B179" t="s">
        <v>37</v>
      </c>
      <c r="C179" t="s">
        <v>29</v>
      </c>
      <c r="D179" t="s">
        <v>15</v>
      </c>
      <c r="E179" s="2" t="s">
        <v>8</v>
      </c>
      <c r="F179" s="3"/>
      <c r="K179" s="3">
        <v>-282483.22562505951</v>
      </c>
      <c r="L179" s="3">
        <v>119438.62689755431</v>
      </c>
      <c r="M179" s="3">
        <v>-42357046.045715332</v>
      </c>
      <c r="N179" s="3">
        <v>-46023124.927814238</v>
      </c>
      <c r="O179" s="3">
        <v>-40976161.209626645</v>
      </c>
      <c r="P179" s="3">
        <v>-4996331.9401533687</v>
      </c>
      <c r="Q179" s="3">
        <v>-22807889.224670582</v>
      </c>
      <c r="R179" s="3">
        <v>8232102.0441409871</v>
      </c>
      <c r="S179" s="3">
        <v>4148871.335150477</v>
      </c>
      <c r="T179" s="3">
        <v>14940496.389127607</v>
      </c>
      <c r="U179" s="3">
        <v>3368286.5840874598</v>
      </c>
      <c r="V179" s="3">
        <v>14774706.525423085</v>
      </c>
      <c r="W179" s="3">
        <v>14641592.347781098</v>
      </c>
      <c r="X179" s="3">
        <v>-50852127.864237867</v>
      </c>
      <c r="Y179" s="3">
        <v>3604084.7600694466</v>
      </c>
      <c r="Z179" s="3">
        <v>84860579.762395293</v>
      </c>
      <c r="AA179" s="3">
        <v>154313611.08562443</v>
      </c>
      <c r="AB179" s="3">
        <v>230620099.00156993</v>
      </c>
      <c r="AC179" s="3">
        <v>303976658.58472556</v>
      </c>
      <c r="AD179" s="3">
        <v>290640050.71556479</v>
      </c>
      <c r="AE179" s="3">
        <v>532343755.34550065</v>
      </c>
      <c r="AF179" s="3">
        <v>766272244.899261</v>
      </c>
      <c r="AG179" s="3">
        <v>1013567185.272248</v>
      </c>
      <c r="AH179" s="3">
        <v>1244960638.796869</v>
      </c>
    </row>
    <row r="180" spans="2:34" x14ac:dyDescent="0.35">
      <c r="B180" t="s">
        <v>37</v>
      </c>
      <c r="C180" t="s">
        <v>29</v>
      </c>
      <c r="D180" t="s">
        <v>16</v>
      </c>
      <c r="E180" s="2" t="s">
        <v>8</v>
      </c>
      <c r="F180" s="3"/>
      <c r="K180" s="3">
        <v>0</v>
      </c>
      <c r="L180" s="3">
        <v>7027664.1580698732</v>
      </c>
      <c r="M180" s="3">
        <v>37887132.604164816</v>
      </c>
      <c r="N180" s="3">
        <v>-9763196.250868177</v>
      </c>
      <c r="O180" s="3">
        <v>12894432.81765848</v>
      </c>
      <c r="P180" s="3">
        <v>-20453432.017759822</v>
      </c>
      <c r="Q180" s="3">
        <v>15031474.843680521</v>
      </c>
      <c r="R180" s="3">
        <v>-18400882.611312613</v>
      </c>
      <c r="S180" s="3">
        <v>4674791.335223739</v>
      </c>
      <c r="T180" s="3">
        <v>-13916749.040148051</v>
      </c>
      <c r="U180" s="3">
        <v>-4266589.394115218</v>
      </c>
      <c r="V180" s="3">
        <v>7456062.0506877899</v>
      </c>
      <c r="W180" s="3">
        <v>68418299.466804788</v>
      </c>
      <c r="X180" s="3">
        <v>156930781.04249978</v>
      </c>
      <c r="Y180" s="3">
        <v>-98669914.802280903</v>
      </c>
      <c r="Z180" s="3">
        <v>-54728838.45047909</v>
      </c>
      <c r="AA180" s="3">
        <v>-80978508.273988828</v>
      </c>
      <c r="AB180" s="3">
        <v>27771222.122991484</v>
      </c>
      <c r="AC180" s="3">
        <v>-66379632.449514978</v>
      </c>
      <c r="AD180" s="3">
        <v>146785776.2036773</v>
      </c>
      <c r="AE180" s="3">
        <v>-362378796.08384556</v>
      </c>
      <c r="AF180" s="3">
        <v>-253869187.75730988</v>
      </c>
      <c r="AG180" s="3">
        <v>-262060955.47518146</v>
      </c>
      <c r="AH180" s="3">
        <v>-239679211.22541159</v>
      </c>
    </row>
    <row r="181" spans="2:34" x14ac:dyDescent="0.35">
      <c r="B181" t="s">
        <v>37</v>
      </c>
      <c r="C181" t="s">
        <v>29</v>
      </c>
      <c r="D181" t="s">
        <v>17</v>
      </c>
      <c r="E181" s="2" t="s">
        <v>8</v>
      </c>
      <c r="F181" s="3"/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3503340427.7040863</v>
      </c>
    </row>
    <row r="182" spans="2:34" x14ac:dyDescent="0.35">
      <c r="B182" t="s">
        <v>37</v>
      </c>
      <c r="C182" t="s">
        <v>29</v>
      </c>
      <c r="D182" t="s">
        <v>19</v>
      </c>
      <c r="E182" s="2" t="s">
        <v>8</v>
      </c>
      <c r="F182" s="3"/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</row>
    <row r="183" spans="2:34" x14ac:dyDescent="0.35">
      <c r="B183" t="s">
        <v>37</v>
      </c>
      <c r="C183" t="s">
        <v>29</v>
      </c>
      <c r="D183" t="s">
        <v>20</v>
      </c>
      <c r="E183" s="2" t="s">
        <v>8</v>
      </c>
      <c r="F183" s="3"/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</row>
    <row r="184" spans="2:34" x14ac:dyDescent="0.35">
      <c r="B184" t="s">
        <v>37</v>
      </c>
      <c r="C184" t="s">
        <v>30</v>
      </c>
      <c r="D184" t="s">
        <v>7</v>
      </c>
      <c r="E184" s="2" t="s">
        <v>8</v>
      </c>
      <c r="F184" s="3">
        <v>36666608.673726916</v>
      </c>
      <c r="K184" s="3">
        <v>797556.99162434333</v>
      </c>
      <c r="L184" s="3">
        <v>1103690.437725873</v>
      </c>
      <c r="M184" s="3">
        <v>2051069.5630288059</v>
      </c>
      <c r="N184" s="3">
        <v>667291.7828460891</v>
      </c>
      <c r="O184" s="3">
        <v>1509388.2851457498</v>
      </c>
      <c r="P184" s="3">
        <v>1292645.918659027</v>
      </c>
      <c r="Q184" s="3">
        <v>1984600.8638316542</v>
      </c>
      <c r="R184" s="3">
        <v>1285195.5260007535</v>
      </c>
      <c r="S184" s="3">
        <v>2044256.4827149052</v>
      </c>
      <c r="T184" s="3">
        <v>2155025.3157020714</v>
      </c>
      <c r="U184" s="3">
        <v>1716030.2003664447</v>
      </c>
      <c r="V184" s="3">
        <v>2932339.6542991372</v>
      </c>
      <c r="W184" s="3">
        <v>2248438.6200129604</v>
      </c>
      <c r="X184" s="3">
        <v>1783782.5412025966</v>
      </c>
      <c r="Y184" s="3">
        <v>2662150.1093899342</v>
      </c>
      <c r="Z184" s="3">
        <v>1983097.0675889207</v>
      </c>
      <c r="AA184" s="3">
        <v>1402374.0619290925</v>
      </c>
      <c r="AB184" s="3">
        <v>1569915.944766558</v>
      </c>
      <c r="AC184" s="3">
        <v>1295404.6144056076</v>
      </c>
      <c r="AD184" s="3">
        <v>510159.4943654688</v>
      </c>
      <c r="AE184" s="3">
        <v>1539313.1982868828</v>
      </c>
      <c r="AF184" s="3">
        <v>1294639.1995938479</v>
      </c>
      <c r="AG184" s="3">
        <v>756314.7757804069</v>
      </c>
      <c r="AH184" s="3">
        <v>81928.024459787805</v>
      </c>
    </row>
    <row r="185" spans="2:34" x14ac:dyDescent="0.35">
      <c r="B185" t="s">
        <v>37</v>
      </c>
      <c r="C185" t="s">
        <v>30</v>
      </c>
      <c r="D185" t="s">
        <v>9</v>
      </c>
      <c r="E185" s="2" t="s">
        <v>8</v>
      </c>
      <c r="F185" s="3">
        <v>74447661.374971509</v>
      </c>
      <c r="K185" s="3">
        <v>0</v>
      </c>
      <c r="L185" s="3">
        <v>-2.6152140428354315E-7</v>
      </c>
      <c r="M185" s="3">
        <v>-1.4153190538274777E-6</v>
      </c>
      <c r="N185" s="3">
        <v>1587258.2831869544</v>
      </c>
      <c r="O185" s="3">
        <v>853767.69161245669</v>
      </c>
      <c r="P185" s="3">
        <v>1386372.8563074288</v>
      </c>
      <c r="Q185" s="3">
        <v>745713.76680120453</v>
      </c>
      <c r="R185" s="3">
        <v>1420440.8176674608</v>
      </c>
      <c r="S185" s="3">
        <v>651335.17043765378</v>
      </c>
      <c r="T185" s="3">
        <v>1144987.4713822359</v>
      </c>
      <c r="U185" s="3">
        <v>1998629.1721719278</v>
      </c>
      <c r="V185" s="3">
        <v>1866685.8916254567</v>
      </c>
      <c r="W185" s="3">
        <v>2883597.7547834897</v>
      </c>
      <c r="X185" s="3">
        <v>3675089.0202494571</v>
      </c>
      <c r="Y185" s="3">
        <v>3176845.2032655296</v>
      </c>
      <c r="Z185" s="3">
        <v>5161743.5651076417</v>
      </c>
      <c r="AA185" s="3">
        <v>5434987.617745487</v>
      </c>
      <c r="AB185" s="3">
        <v>5787512.2521614349</v>
      </c>
      <c r="AC185" s="3">
        <v>6407907.8922023633</v>
      </c>
      <c r="AD185" s="3">
        <v>6638719.6577712372</v>
      </c>
      <c r="AE185" s="3">
        <v>5341595.4071414592</v>
      </c>
      <c r="AF185" s="3">
        <v>5376458.1723335097</v>
      </c>
      <c r="AG185" s="3">
        <v>6628675.3709560242</v>
      </c>
      <c r="AH185" s="3">
        <v>6279338.3400627607</v>
      </c>
    </row>
    <row r="186" spans="2:34" x14ac:dyDescent="0.35">
      <c r="B186" t="s">
        <v>37</v>
      </c>
      <c r="C186" t="s">
        <v>30</v>
      </c>
      <c r="D186" t="s">
        <v>10</v>
      </c>
      <c r="E186" s="2" t="s">
        <v>8</v>
      </c>
      <c r="F186" s="3">
        <v>740156.64034902188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-1205637.2892811894</v>
      </c>
      <c r="Q186" s="3">
        <v>-533735.51296310278</v>
      </c>
      <c r="R186" s="3">
        <v>822168.84140617482</v>
      </c>
      <c r="S186" s="3">
        <v>760161.77761042072</v>
      </c>
      <c r="T186" s="3">
        <v>0</v>
      </c>
      <c r="U186" s="3">
        <v>446409.45504144224</v>
      </c>
      <c r="V186" s="3">
        <v>450789.36853527621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</row>
    <row r="187" spans="2:34" x14ac:dyDescent="0.35">
      <c r="B187" t="s">
        <v>37</v>
      </c>
      <c r="C187" t="s">
        <v>30</v>
      </c>
      <c r="D187" t="s">
        <v>11</v>
      </c>
      <c r="E187" s="2" t="s">
        <v>8</v>
      </c>
      <c r="F187" s="3">
        <v>-357454846.16808021</v>
      </c>
      <c r="K187" s="3">
        <v>0</v>
      </c>
      <c r="L187" s="3">
        <v>114017217.48298791</v>
      </c>
      <c r="M187" s="3">
        <v>540126741.42713976</v>
      </c>
      <c r="N187" s="3">
        <v>-119674055.99424574</v>
      </c>
      <c r="O187" s="3">
        <v>134900120.65109068</v>
      </c>
      <c r="P187" s="3">
        <v>-182812091.44821715</v>
      </c>
      <c r="Q187" s="3">
        <v>116675517.19880919</v>
      </c>
      <c r="R187" s="3">
        <v>-123293717.89978088</v>
      </c>
      <c r="S187" s="3">
        <v>26207214.835721608</v>
      </c>
      <c r="T187" s="3">
        <v>-69735756.477331966</v>
      </c>
      <c r="U187" s="3">
        <v>-19057179.721547198</v>
      </c>
      <c r="V187" s="3">
        <v>27918340.230507463</v>
      </c>
      <c r="W187" s="3">
        <v>227515972.22847483</v>
      </c>
      <c r="X187" s="3">
        <v>456945681.47541869</v>
      </c>
      <c r="Y187" s="3">
        <v>-251469307.29020932</v>
      </c>
      <c r="Z187" s="3">
        <v>-122075655.09996615</v>
      </c>
      <c r="AA187" s="3">
        <v>-158421932.09068212</v>
      </c>
      <c r="AB187" s="3">
        <v>47659592.710478298</v>
      </c>
      <c r="AC187" s="3">
        <v>-99799573.212474823</v>
      </c>
      <c r="AD187" s="3">
        <v>193482178.28803149</v>
      </c>
      <c r="AE187" s="3">
        <v>-419135092.28492922</v>
      </c>
      <c r="AF187" s="3">
        <v>-257533624.58395937</v>
      </c>
      <c r="AG187" s="3">
        <v>-233127528.55346191</v>
      </c>
      <c r="AH187" s="3">
        <v>-186767908.03993407</v>
      </c>
    </row>
    <row r="188" spans="2:34" x14ac:dyDescent="0.35">
      <c r="B188" t="s">
        <v>37</v>
      </c>
      <c r="C188" t="s">
        <v>30</v>
      </c>
      <c r="D188" t="s">
        <v>12</v>
      </c>
      <c r="E188" s="2" t="s">
        <v>8</v>
      </c>
      <c r="F188" s="3">
        <v>37266999.92679029</v>
      </c>
      <c r="K188" s="3">
        <v>0</v>
      </c>
      <c r="L188" s="3">
        <v>1916226.5806176872</v>
      </c>
      <c r="M188" s="3">
        <v>6430722.2685237853</v>
      </c>
      <c r="N188" s="3">
        <v>4053112.5865587681</v>
      </c>
      <c r="O188" s="3">
        <v>5532458.6517300699</v>
      </c>
      <c r="P188" s="3">
        <v>3385975.6228620941</v>
      </c>
      <c r="Q188" s="3">
        <v>4303045.3781924602</v>
      </c>
      <c r="R188" s="3">
        <v>2969198.7590050478</v>
      </c>
      <c r="S188" s="3">
        <v>3024257.9809395103</v>
      </c>
      <c r="T188" s="3">
        <v>2138405.4712638315</v>
      </c>
      <c r="U188" s="3">
        <v>1509419.9914701518</v>
      </c>
      <c r="V188" s="3">
        <v>2173413.7156501198</v>
      </c>
      <c r="W188" s="3">
        <v>4775238.2926710369</v>
      </c>
      <c r="X188" s="3">
        <v>12701572.97800008</v>
      </c>
      <c r="Y188" s="3">
        <v>5216465.3015884953</v>
      </c>
      <c r="Z188" s="3">
        <v>4674787.4297112459</v>
      </c>
      <c r="AA188" s="3">
        <v>1637442.0581551671</v>
      </c>
      <c r="AB188" s="3">
        <v>1453863.848696132</v>
      </c>
      <c r="AC188" s="3">
        <v>334269.38049873401</v>
      </c>
      <c r="AD188" s="3">
        <v>3073769.3237696332</v>
      </c>
      <c r="AE188" s="3">
        <v>-3815214.248223064</v>
      </c>
      <c r="AF188" s="3">
        <v>-7308763.8351544179</v>
      </c>
      <c r="AG188" s="3">
        <v>-10682372.152675193</v>
      </c>
      <c r="AH188" s="3">
        <v>-12230295.457061091</v>
      </c>
    </row>
    <row r="189" spans="2:34" x14ac:dyDescent="0.35">
      <c r="B189" t="s">
        <v>37</v>
      </c>
      <c r="C189" t="s">
        <v>30</v>
      </c>
      <c r="D189" t="s">
        <v>13</v>
      </c>
      <c r="E189" s="2" t="s">
        <v>8</v>
      </c>
      <c r="F189" s="3">
        <v>742296478.57356787</v>
      </c>
      <c r="K189" s="3">
        <v>1728566.1246256179</v>
      </c>
      <c r="L189" s="3">
        <v>-32199.356438529958</v>
      </c>
      <c r="M189" s="3">
        <v>-47731813.358910136</v>
      </c>
      <c r="N189" s="3">
        <v>-31759956.812807977</v>
      </c>
      <c r="O189" s="3">
        <v>-18892837.932376999</v>
      </c>
      <c r="P189" s="3">
        <v>5232519.5257353764</v>
      </c>
      <c r="Q189" s="3">
        <v>-10574905.758304495</v>
      </c>
      <c r="R189" s="3">
        <v>9662273.8253543936</v>
      </c>
      <c r="S189" s="3">
        <v>7350969.1078431243</v>
      </c>
      <c r="T189" s="3">
        <v>14917990.451415259</v>
      </c>
      <c r="U189" s="3">
        <v>9145522.7639793158</v>
      </c>
      <c r="V189" s="3">
        <v>13003103.061795911</v>
      </c>
      <c r="W189" s="3">
        <v>8045523.7740392527</v>
      </c>
      <c r="X189" s="3">
        <v>-22207249.933335785</v>
      </c>
      <c r="Y189" s="3">
        <v>2706112.2797997021</v>
      </c>
      <c r="Z189" s="3">
        <v>29000799.312583484</v>
      </c>
      <c r="AA189" s="3">
        <v>45290878.135384925</v>
      </c>
      <c r="AB189" s="3">
        <v>62823486.656021282</v>
      </c>
      <c r="AC189" s="3">
        <v>71581527.299740359</v>
      </c>
      <c r="AD189" s="3">
        <v>61916206.065499417</v>
      </c>
      <c r="AE189" s="3">
        <v>100106374.33729601</v>
      </c>
      <c r="AF189" s="3">
        <v>127210284.27291259</v>
      </c>
      <c r="AG189" s="3">
        <v>146341496.06942388</v>
      </c>
      <c r="AH189" s="3">
        <v>157431808.6622918</v>
      </c>
    </row>
    <row r="190" spans="2:34" x14ac:dyDescent="0.35">
      <c r="B190" t="s">
        <v>37</v>
      </c>
      <c r="C190" t="s">
        <v>30</v>
      </c>
      <c r="D190" t="s">
        <v>14</v>
      </c>
      <c r="E190" s="2" t="s">
        <v>8</v>
      </c>
      <c r="F190" s="3">
        <v>231667902.62334561</v>
      </c>
      <c r="K190" s="3">
        <v>-3.306136862159051E-7</v>
      </c>
      <c r="L190" s="3">
        <v>2.0294864046600975E-7</v>
      </c>
      <c r="M190" s="3">
        <v>-152612.79147111575</v>
      </c>
      <c r="N190" s="3">
        <v>-1.1159167367323075E-6</v>
      </c>
      <c r="O190" s="3">
        <v>-4278138.8426385336</v>
      </c>
      <c r="P190" s="3">
        <v>-536053.18741454557</v>
      </c>
      <c r="Q190" s="3">
        <v>-1120095.5078205001</v>
      </c>
      <c r="R190" s="3">
        <v>4794792.8251233147</v>
      </c>
      <c r="S190" s="3">
        <v>-713166.72222695441</v>
      </c>
      <c r="T190" s="3">
        <v>4762502.3981734309</v>
      </c>
      <c r="U190" s="3">
        <v>4347192.1598261967</v>
      </c>
      <c r="V190" s="3">
        <v>3110864.8802088564</v>
      </c>
      <c r="W190" s="3">
        <v>4730019.0944049088</v>
      </c>
      <c r="X190" s="3">
        <v>-3414848.4224570408</v>
      </c>
      <c r="Y190" s="3">
        <v>1258903.2484648007</v>
      </c>
      <c r="Z190" s="3">
        <v>8610310.4156397246</v>
      </c>
      <c r="AA190" s="3">
        <v>11788042.159566591</v>
      </c>
      <c r="AB190" s="3">
        <v>14380501.453107223</v>
      </c>
      <c r="AC190" s="3">
        <v>17644888.591604102</v>
      </c>
      <c r="AD190" s="3">
        <v>15484220.751114644</v>
      </c>
      <c r="AE190" s="3">
        <v>26978477.432073291</v>
      </c>
      <c r="AF190" s="3">
        <v>35719031.147513777</v>
      </c>
      <c r="AG190" s="3">
        <v>41150578.835035808</v>
      </c>
      <c r="AH190" s="3">
        <v>47122492.705518872</v>
      </c>
    </row>
    <row r="191" spans="2:34" x14ac:dyDescent="0.35">
      <c r="B191" t="s">
        <v>37</v>
      </c>
      <c r="C191" t="s">
        <v>30</v>
      </c>
      <c r="D191" t="s">
        <v>15</v>
      </c>
      <c r="E191" s="2" t="s">
        <v>8</v>
      </c>
      <c r="F191" s="3">
        <v>896851978.22948742</v>
      </c>
      <c r="K191" s="3">
        <v>-246731.78934846667</v>
      </c>
      <c r="L191" s="3">
        <v>97497.49755523217</v>
      </c>
      <c r="M191" s="3">
        <v>-32313987.624752786</v>
      </c>
      <c r="N191" s="3">
        <v>-32813852.010181855</v>
      </c>
      <c r="O191" s="3">
        <v>-27304146.383886538</v>
      </c>
      <c r="P191" s="3">
        <v>-3111464.4261002485</v>
      </c>
      <c r="Q191" s="3">
        <v>-13274399.184669113</v>
      </c>
      <c r="R191" s="3">
        <v>4477718.0742042223</v>
      </c>
      <c r="S191" s="3">
        <v>2109075.8063817667</v>
      </c>
      <c r="T191" s="3">
        <v>7098122.2089292761</v>
      </c>
      <c r="U191" s="3">
        <v>1495559.5254849566</v>
      </c>
      <c r="V191" s="3">
        <v>6130977.9360373644</v>
      </c>
      <c r="W191" s="3">
        <v>5678261.9484168421</v>
      </c>
      <c r="X191" s="3">
        <v>-18431151.334737346</v>
      </c>
      <c r="Y191" s="3">
        <v>1220828.2016269718</v>
      </c>
      <c r="Z191" s="3">
        <v>26864686.312711295</v>
      </c>
      <c r="AA191" s="3">
        <v>45655829.317520842</v>
      </c>
      <c r="AB191" s="3">
        <v>63768379.133718871</v>
      </c>
      <c r="AC191" s="3">
        <v>78553344.990156606</v>
      </c>
      <c r="AD191" s="3">
        <v>70193375.779148117</v>
      </c>
      <c r="AE191" s="3">
        <v>120156993.98250884</v>
      </c>
      <c r="AF191" s="3">
        <v>161642741.8554382</v>
      </c>
      <c r="AG191" s="3">
        <v>199821344.66743916</v>
      </c>
      <c r="AH191" s="3">
        <v>229382973.7458851</v>
      </c>
    </row>
    <row r="192" spans="2:34" x14ac:dyDescent="0.35">
      <c r="B192" t="s">
        <v>37</v>
      </c>
      <c r="C192" t="s">
        <v>30</v>
      </c>
      <c r="D192" t="s">
        <v>16</v>
      </c>
      <c r="E192" s="2" t="s">
        <v>8</v>
      </c>
      <c r="F192" s="3">
        <v>-177252205.6028704</v>
      </c>
      <c r="K192" s="3">
        <v>0</v>
      </c>
      <c r="L192" s="3">
        <v>5736667.3317343732</v>
      </c>
      <c r="M192" s="3">
        <v>28903912.061927024</v>
      </c>
      <c r="N192" s="3">
        <v>-6961023.9944557762</v>
      </c>
      <c r="O192" s="3">
        <v>8592105.0385711715</v>
      </c>
      <c r="P192" s="3">
        <v>-12737369.509713959</v>
      </c>
      <c r="Q192" s="3">
        <v>8748455.2140624002</v>
      </c>
      <c r="R192" s="3">
        <v>-10008860.945622843</v>
      </c>
      <c r="S192" s="3">
        <v>2376426.8661385002</v>
      </c>
      <c r="T192" s="3">
        <v>-6611747.2181082005</v>
      </c>
      <c r="U192" s="3">
        <v>-1894416.7161568394</v>
      </c>
      <c r="V192" s="3">
        <v>3094000.6722863363</v>
      </c>
      <c r="W192" s="3">
        <v>26533796.134313345</v>
      </c>
      <c r="X192" s="3">
        <v>56878936.948220722</v>
      </c>
      <c r="Y192" s="3">
        <v>-33422913.905175202</v>
      </c>
      <c r="Z192" s="3">
        <v>-17325748.673269175</v>
      </c>
      <c r="AA192" s="3">
        <v>-23958618.595823281</v>
      </c>
      <c r="AB192" s="3">
        <v>7678974.3349021217</v>
      </c>
      <c r="AC192" s="3">
        <v>-17153758.42475478</v>
      </c>
      <c r="AD192" s="3">
        <v>35450685.900760733</v>
      </c>
      <c r="AE192" s="3">
        <v>-81793665.057976797</v>
      </c>
      <c r="AF192" s="3">
        <v>-53552913.934785001</v>
      </c>
      <c r="AG192" s="3">
        <v>-51664431.592484049</v>
      </c>
      <c r="AH192" s="3">
        <v>-44160697.537461214</v>
      </c>
    </row>
    <row r="193" spans="2:34" x14ac:dyDescent="0.35">
      <c r="B193" t="s">
        <v>37</v>
      </c>
      <c r="C193" t="s">
        <v>30</v>
      </c>
      <c r="D193" t="s">
        <v>17</v>
      </c>
      <c r="E193" s="2" t="s">
        <v>8</v>
      </c>
      <c r="F193" s="3">
        <v>645487592.38488889</v>
      </c>
      <c r="K193" s="3">
        <v>0</v>
      </c>
      <c r="L193" s="3"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645487592.38488889</v>
      </c>
    </row>
    <row r="194" spans="2:34" x14ac:dyDescent="0.35">
      <c r="B194" t="s">
        <v>37</v>
      </c>
      <c r="C194" t="s">
        <v>30</v>
      </c>
      <c r="D194" t="s">
        <v>19</v>
      </c>
      <c r="E194" s="2" t="s">
        <v>8</v>
      </c>
      <c r="F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</row>
    <row r="195" spans="2:34" x14ac:dyDescent="0.35">
      <c r="B195" t="s">
        <v>37</v>
      </c>
      <c r="C195" t="s">
        <v>30</v>
      </c>
      <c r="D195" t="s">
        <v>20</v>
      </c>
      <c r="E195" s="2" t="s">
        <v>8</v>
      </c>
      <c r="F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</row>
    <row r="196" spans="2:34" x14ac:dyDescent="0.35">
      <c r="B196" t="s">
        <v>38</v>
      </c>
      <c r="C196" t="s">
        <v>29</v>
      </c>
      <c r="D196" t="s">
        <v>7</v>
      </c>
      <c r="E196" s="2" t="s">
        <v>8</v>
      </c>
      <c r="F196" s="3"/>
      <c r="K196" s="3">
        <v>1468277.6677886117</v>
      </c>
      <c r="L196" s="3">
        <v>3186883.5576224085</v>
      </c>
      <c r="M196" s="3">
        <v>6028012.8687840067</v>
      </c>
      <c r="N196" s="3">
        <v>7615737.8742858339</v>
      </c>
      <c r="O196" s="3">
        <v>9012539.2275287081</v>
      </c>
      <c r="P196" s="3">
        <v>7685420.3797510983</v>
      </c>
      <c r="Q196" s="3">
        <v>9284004.6979940869</v>
      </c>
      <c r="R196" s="3">
        <v>9666091.9788252264</v>
      </c>
      <c r="S196" s="3">
        <v>10399527.792509405</v>
      </c>
      <c r="T196" s="3">
        <v>13340790.80229751</v>
      </c>
      <c r="U196" s="3">
        <v>10728902.793092143</v>
      </c>
      <c r="V196" s="3">
        <v>13467838.673786972</v>
      </c>
      <c r="W196" s="3">
        <v>11211815.682796817</v>
      </c>
      <c r="X196" s="3">
        <v>13491350.456968445</v>
      </c>
      <c r="Y196" s="3">
        <v>16448449.894636724</v>
      </c>
      <c r="Z196" s="3">
        <v>15245896.892774194</v>
      </c>
      <c r="AA196" s="3">
        <v>12541639.3218552</v>
      </c>
      <c r="AB196" s="3">
        <v>13562988.896350719</v>
      </c>
      <c r="AC196" s="3">
        <v>14256893.019292563</v>
      </c>
      <c r="AD196" s="3">
        <v>13086847.538766157</v>
      </c>
      <c r="AE196" s="3">
        <v>15559540.09812491</v>
      </c>
      <c r="AF196" s="3">
        <v>16532983.292915378</v>
      </c>
      <c r="AG196" s="3">
        <v>13885667.501966717</v>
      </c>
      <c r="AH196" s="3">
        <v>7952830.2602600567</v>
      </c>
    </row>
    <row r="197" spans="2:34" x14ac:dyDescent="0.35">
      <c r="B197" t="s">
        <v>38</v>
      </c>
      <c r="C197" t="s">
        <v>29</v>
      </c>
      <c r="D197" t="s">
        <v>9</v>
      </c>
      <c r="E197" s="2" t="s">
        <v>8</v>
      </c>
      <c r="F197" s="3"/>
      <c r="K197" s="3">
        <v>4454621.5677172616</v>
      </c>
      <c r="L197" s="3">
        <v>4454621.5677172579</v>
      </c>
      <c r="M197" s="3">
        <v>5399539.1580270678</v>
      </c>
      <c r="N197" s="3">
        <v>7625751.0101811141</v>
      </c>
      <c r="O197" s="3">
        <v>8570687.774101913</v>
      </c>
      <c r="P197" s="3">
        <v>11578784.341462187</v>
      </c>
      <c r="Q197" s="3">
        <v>11578784.341460928</v>
      </c>
      <c r="R197" s="3">
        <v>12908931.760172702</v>
      </c>
      <c r="S197" s="3">
        <v>13641943.921252124</v>
      </c>
      <c r="T197" s="3">
        <v>12707538.367733322</v>
      </c>
      <c r="U197" s="3">
        <v>17990719.117617279</v>
      </c>
      <c r="V197" s="3">
        <v>17987846.969455309</v>
      </c>
      <c r="W197" s="3">
        <v>22988038.396196894</v>
      </c>
      <c r="X197" s="3">
        <v>23629109.828415789</v>
      </c>
      <c r="Y197" s="3">
        <v>22867990.550496876</v>
      </c>
      <c r="Z197" s="3">
        <v>30108563.105799705</v>
      </c>
      <c r="AA197" s="3">
        <v>34236618.888101712</v>
      </c>
      <c r="AB197" s="3">
        <v>37555673.369721904</v>
      </c>
      <c r="AC197" s="3">
        <v>41421557.557934031</v>
      </c>
      <c r="AD197" s="3">
        <v>46176168.586086735</v>
      </c>
      <c r="AE197" s="3">
        <v>47935297.645641521</v>
      </c>
      <c r="AF197" s="3">
        <v>52134450.090695933</v>
      </c>
      <c r="AG197" s="3">
        <v>60544319.40921393</v>
      </c>
      <c r="AH197" s="3">
        <v>67566721.803157911</v>
      </c>
    </row>
    <row r="198" spans="2:34" x14ac:dyDescent="0.35">
      <c r="B198" t="s">
        <v>38</v>
      </c>
      <c r="C198" t="s">
        <v>29</v>
      </c>
      <c r="D198" t="s">
        <v>10</v>
      </c>
      <c r="E198" s="2" t="s">
        <v>8</v>
      </c>
      <c r="F198" s="3"/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6206431.4736162983</v>
      </c>
      <c r="Q198" s="3">
        <v>17478108.870016806</v>
      </c>
      <c r="R198" s="3">
        <v>61287266.524166003</v>
      </c>
      <c r="S198" s="3">
        <v>53798436.862984985</v>
      </c>
      <c r="T198" s="3">
        <v>40292715.45253098</v>
      </c>
      <c r="U198" s="3">
        <v>25135512.929194987</v>
      </c>
      <c r="V198" s="3">
        <v>16398548.22327587</v>
      </c>
      <c r="W198" s="3">
        <v>28816235.161724895</v>
      </c>
      <c r="X198" s="3">
        <v>19809555.518139303</v>
      </c>
      <c r="Y198" s="3">
        <v>15654018.427456617</v>
      </c>
      <c r="Z198" s="3">
        <v>11808984.915040702</v>
      </c>
      <c r="AA198" s="3">
        <v>10648787.535220802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</row>
    <row r="199" spans="2:34" x14ac:dyDescent="0.35">
      <c r="B199" t="s">
        <v>38</v>
      </c>
      <c r="C199" t="s">
        <v>29</v>
      </c>
      <c r="D199" t="s">
        <v>11</v>
      </c>
      <c r="E199" s="2" t="s">
        <v>8</v>
      </c>
      <c r="F199" s="3"/>
      <c r="K199" s="3">
        <v>0</v>
      </c>
      <c r="L199" s="3">
        <v>138523105.75362587</v>
      </c>
      <c r="M199" s="3">
        <v>200337452.71569085</v>
      </c>
      <c r="N199" s="3">
        <v>2060063065.7971478</v>
      </c>
      <c r="O199" s="3">
        <v>55923308.189736843</v>
      </c>
      <c r="P199" s="3">
        <v>713475208.71870327</v>
      </c>
      <c r="Q199" s="3">
        <v>-2549922130.0512695</v>
      </c>
      <c r="R199" s="3">
        <v>-736039898.1619072</v>
      </c>
      <c r="S199" s="3">
        <v>611294146.60430431</v>
      </c>
      <c r="T199" s="3">
        <v>-1096711833.7708111</v>
      </c>
      <c r="U199" s="3">
        <v>210903187.28132439</v>
      </c>
      <c r="V199" s="3">
        <v>434423911.1873951</v>
      </c>
      <c r="W199" s="3">
        <v>213734582.99039268</v>
      </c>
      <c r="X199" s="3">
        <v>485603034.06021118</v>
      </c>
      <c r="Y199" s="3">
        <v>-1221738586.2361107</v>
      </c>
      <c r="Z199" s="3">
        <v>-1354568554.3584023</v>
      </c>
      <c r="AA199" s="3">
        <v>-963784653.68350506</v>
      </c>
      <c r="AB199" s="3">
        <v>781693686.96056652</v>
      </c>
      <c r="AC199" s="3">
        <v>439791138.30217743</v>
      </c>
      <c r="AD199" s="3">
        <v>1081071998.1466599</v>
      </c>
      <c r="AE199" s="3">
        <v>-2270834401.9008741</v>
      </c>
      <c r="AF199" s="3">
        <v>-1092688617.3270502</v>
      </c>
      <c r="AG199" s="3">
        <v>-379553598.06338573</v>
      </c>
      <c r="AH199" s="3">
        <v>-488290214.4977603</v>
      </c>
    </row>
    <row r="200" spans="2:34" x14ac:dyDescent="0.35">
      <c r="B200" t="s">
        <v>38</v>
      </c>
      <c r="C200" t="s">
        <v>29</v>
      </c>
      <c r="D200" t="s">
        <v>12</v>
      </c>
      <c r="E200" s="2" t="s">
        <v>8</v>
      </c>
      <c r="F200" s="3"/>
      <c r="K200" s="3">
        <v>-501023.82250118256</v>
      </c>
      <c r="L200" s="3">
        <v>1629685.298491478</v>
      </c>
      <c r="M200" s="3">
        <v>2826266.4221553802</v>
      </c>
      <c r="N200" s="3">
        <v>20170197.371140003</v>
      </c>
      <c r="O200" s="3">
        <v>21368544.621327877</v>
      </c>
      <c r="P200" s="3">
        <v>28206604.319600582</v>
      </c>
      <c r="Q200" s="3">
        <v>3060359.2524237633</v>
      </c>
      <c r="R200" s="3">
        <v>-5424903.8985548019</v>
      </c>
      <c r="S200" s="3">
        <v>846437.60933113098</v>
      </c>
      <c r="T200" s="3">
        <v>-11693243.473905563</v>
      </c>
      <c r="U200" s="3">
        <v>-15044046.517847061</v>
      </c>
      <c r="V200" s="3">
        <v>-10615482.038793564</v>
      </c>
      <c r="W200" s="3">
        <v>-10624643.090172291</v>
      </c>
      <c r="X200" s="3">
        <v>1091290.6686372757</v>
      </c>
      <c r="Y200" s="3">
        <v>-8978933.8305778503</v>
      </c>
      <c r="Z200" s="3">
        <v>-20151282.124499321</v>
      </c>
      <c r="AA200" s="3">
        <v>-32531987.896664143</v>
      </c>
      <c r="AB200" s="3">
        <v>-17539489.611339092</v>
      </c>
      <c r="AC200" s="3">
        <v>-13346703.267280102</v>
      </c>
      <c r="AD200" s="3">
        <v>2442317.3928952217</v>
      </c>
      <c r="AE200" s="3">
        <v>-36599601.739271164</v>
      </c>
      <c r="AF200" s="3">
        <v>-56958003.086917877</v>
      </c>
      <c r="AG200" s="3">
        <v>-71227049.321528435</v>
      </c>
      <c r="AH200" s="3">
        <v>-79479244.467160225</v>
      </c>
    </row>
    <row r="201" spans="2:34" x14ac:dyDescent="0.35">
      <c r="B201" t="s">
        <v>38</v>
      </c>
      <c r="C201" t="s">
        <v>29</v>
      </c>
      <c r="D201" t="s">
        <v>13</v>
      </c>
      <c r="E201" s="2" t="s">
        <v>8</v>
      </c>
      <c r="F201" s="3"/>
      <c r="K201" s="3">
        <v>2004270.8650283813</v>
      </c>
      <c r="L201" s="3">
        <v>39622.302580833435</v>
      </c>
      <c r="M201" s="3">
        <v>-15030055.74392128</v>
      </c>
      <c r="N201" s="3">
        <v>-106214507.1447382</v>
      </c>
      <c r="O201" s="3">
        <v>-62911623.469857216</v>
      </c>
      <c r="P201" s="3">
        <v>-114611346.12504673</v>
      </c>
      <c r="Q201" s="3">
        <v>110863730.84695721</v>
      </c>
      <c r="R201" s="3">
        <v>174504438.25899601</v>
      </c>
      <c r="S201" s="3">
        <v>120715300.74520159</v>
      </c>
      <c r="T201" s="3">
        <v>187152277.13960981</v>
      </c>
      <c r="U201" s="3">
        <v>165427996.2427454</v>
      </c>
      <c r="V201" s="3">
        <v>198071676.95614338</v>
      </c>
      <c r="W201" s="3">
        <v>247500358.08758926</v>
      </c>
      <c r="X201" s="3">
        <v>286932981.18146801</v>
      </c>
      <c r="Y201" s="3">
        <v>378372106.84078789</v>
      </c>
      <c r="Z201" s="3">
        <v>525582662.61639118</v>
      </c>
      <c r="AA201" s="3">
        <v>612320375.14509726</v>
      </c>
      <c r="AB201" s="3">
        <v>632032949.20877123</v>
      </c>
      <c r="AC201" s="3">
        <v>637486444.71160984</v>
      </c>
      <c r="AD201" s="3">
        <v>632266808.26440287</v>
      </c>
      <c r="AE201" s="3">
        <v>829976910.38728142</v>
      </c>
      <c r="AF201" s="3">
        <v>983925477.41046858</v>
      </c>
      <c r="AG201" s="3">
        <v>1084423782.8707218</v>
      </c>
      <c r="AH201" s="3">
        <v>1158197401.0927477</v>
      </c>
    </row>
    <row r="202" spans="2:34" x14ac:dyDescent="0.35">
      <c r="B202" t="s">
        <v>38</v>
      </c>
      <c r="C202" t="s">
        <v>29</v>
      </c>
      <c r="D202" t="s">
        <v>14</v>
      </c>
      <c r="E202" s="2" t="s">
        <v>8</v>
      </c>
      <c r="F202" s="3"/>
      <c r="K202" s="3">
        <v>-3.7851960934858978E-7</v>
      </c>
      <c r="L202" s="3">
        <v>0</v>
      </c>
      <c r="M202" s="3">
        <v>81374.692322699353</v>
      </c>
      <c r="N202" s="3">
        <v>-4.1677540081286958E-6</v>
      </c>
      <c r="O202" s="3">
        <v>-3939710.5035702996</v>
      </c>
      <c r="P202" s="3">
        <v>-951463.58796419948</v>
      </c>
      <c r="Q202" s="3">
        <v>10123052.944994092</v>
      </c>
      <c r="R202" s="3">
        <v>23617073.845185995</v>
      </c>
      <c r="S202" s="3">
        <v>5399806.954706192</v>
      </c>
      <c r="T202" s="3">
        <v>22044203.615790993</v>
      </c>
      <c r="U202" s="3">
        <v>25442943.537178993</v>
      </c>
      <c r="V202" s="3">
        <v>39620539.090905994</v>
      </c>
      <c r="W202" s="3">
        <v>53449793.982145011</v>
      </c>
      <c r="X202" s="3">
        <v>58685474.473623037</v>
      </c>
      <c r="Y202" s="3">
        <v>62119657.393835008</v>
      </c>
      <c r="Z202" s="3">
        <v>131325928.52151</v>
      </c>
      <c r="AA202" s="3">
        <v>139917814.55824</v>
      </c>
      <c r="AB202" s="3">
        <v>138210840.87062204</v>
      </c>
      <c r="AC202" s="3">
        <v>136511455.30507702</v>
      </c>
      <c r="AD202" s="3">
        <v>123058417.56071299</v>
      </c>
      <c r="AE202" s="3">
        <v>204762628.99393302</v>
      </c>
      <c r="AF202" s="3">
        <v>248468213.82445997</v>
      </c>
      <c r="AG202" s="3">
        <v>266040232.967345</v>
      </c>
      <c r="AH202" s="3">
        <v>290853708.74681902</v>
      </c>
    </row>
    <row r="203" spans="2:34" x14ac:dyDescent="0.35">
      <c r="B203" t="s">
        <v>38</v>
      </c>
      <c r="C203" t="s">
        <v>29</v>
      </c>
      <c r="D203" t="s">
        <v>15</v>
      </c>
      <c r="E203" s="2" t="s">
        <v>8</v>
      </c>
      <c r="F203" s="3"/>
      <c r="K203" s="3">
        <v>-73401.569883547796</v>
      </c>
      <c r="L203" s="3">
        <v>66531.37035163441</v>
      </c>
      <c r="M203" s="3">
        <v>-10211088.485470314</v>
      </c>
      <c r="N203" s="3">
        <v>-67676948.740558684</v>
      </c>
      <c r="O203" s="3">
        <v>-28950849.964307852</v>
      </c>
      <c r="P203" s="3">
        <v>-107035099.04582922</v>
      </c>
      <c r="Q203" s="3">
        <v>126816054.00185408</v>
      </c>
      <c r="R203" s="3">
        <v>155024550.99817392</v>
      </c>
      <c r="S203" s="3">
        <v>94465990.845811293</v>
      </c>
      <c r="T203" s="3">
        <v>151721999.98562658</v>
      </c>
      <c r="U203" s="3">
        <v>162037551.15304258</v>
      </c>
      <c r="V203" s="3">
        <v>173815475.67114103</v>
      </c>
      <c r="W203" s="3">
        <v>221981642.27699521</v>
      </c>
      <c r="X203" s="3">
        <v>241730093.52536342</v>
      </c>
      <c r="Y203" s="3">
        <v>332785244.43848658</v>
      </c>
      <c r="Z203" s="3">
        <v>491578075.42591155</v>
      </c>
      <c r="AA203" s="3">
        <v>618187244.71978092</v>
      </c>
      <c r="AB203" s="3">
        <v>640306920.7892344</v>
      </c>
      <c r="AC203" s="3">
        <v>689376562.14745176</v>
      </c>
      <c r="AD203" s="3">
        <v>719989345.36448526</v>
      </c>
      <c r="AE203" s="3">
        <v>996557212.7316587</v>
      </c>
      <c r="AF203" s="3">
        <v>1257993362.2367938</v>
      </c>
      <c r="AG203" s="3">
        <v>1487602959.1597161</v>
      </c>
      <c r="AH203" s="3">
        <v>1698104430.426996</v>
      </c>
    </row>
    <row r="204" spans="2:34" x14ac:dyDescent="0.35">
      <c r="B204" t="s">
        <v>38</v>
      </c>
      <c r="C204" t="s">
        <v>29</v>
      </c>
      <c r="D204" t="s">
        <v>16</v>
      </c>
      <c r="E204" s="2" t="s">
        <v>8</v>
      </c>
      <c r="F204" s="3"/>
      <c r="K204" s="3">
        <v>0</v>
      </c>
      <c r="L204" s="3">
        <v>6969657.6798655856</v>
      </c>
      <c r="M204" s="3">
        <v>10720698.813587446</v>
      </c>
      <c r="N204" s="3">
        <v>71053351.925383911</v>
      </c>
      <c r="O204" s="3">
        <v>3561886.6443669237</v>
      </c>
      <c r="P204" s="3">
        <v>49815042.514534645</v>
      </c>
      <c r="Q204" s="3">
        <v>-190757992.3420811</v>
      </c>
      <c r="R204" s="3">
        <v>-86674574.458282575</v>
      </c>
      <c r="S204" s="3">
        <v>58609478.648351185</v>
      </c>
      <c r="T204" s="3">
        <v>-150626849.18059453</v>
      </c>
      <c r="U204" s="3">
        <v>-15908524.447115734</v>
      </c>
      <c r="V204" s="3">
        <v>-21200303.155431211</v>
      </c>
      <c r="W204" s="3">
        <v>-10167770.844685886</v>
      </c>
      <c r="X204" s="3">
        <v>42249122.855871484</v>
      </c>
      <c r="Y204" s="3">
        <v>-177183009.20169201</v>
      </c>
      <c r="Z204" s="3">
        <v>-212019597.48909128</v>
      </c>
      <c r="AA204" s="3">
        <v>-145327540.79525366</v>
      </c>
      <c r="AB204" s="3">
        <v>121656176.82520168</v>
      </c>
      <c r="AC204" s="3">
        <v>75592216.48896262</v>
      </c>
      <c r="AD204" s="3">
        <v>194843538.30152008</v>
      </c>
      <c r="AE204" s="3">
        <v>-446716012.00110382</v>
      </c>
      <c r="AF204" s="3">
        <v>-229183475.58487922</v>
      </c>
      <c r="AG204" s="3">
        <v>-84114566.068202674</v>
      </c>
      <c r="AH204" s="3">
        <v>-117359474.18759908</v>
      </c>
    </row>
    <row r="205" spans="2:34" x14ac:dyDescent="0.35">
      <c r="B205" t="s">
        <v>38</v>
      </c>
      <c r="C205" t="s">
        <v>29</v>
      </c>
      <c r="D205" t="s">
        <v>17</v>
      </c>
      <c r="E205" s="2" t="s">
        <v>8</v>
      </c>
      <c r="F205" s="3"/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5998173332.6822357</v>
      </c>
    </row>
    <row r="206" spans="2:34" x14ac:dyDescent="0.35">
      <c r="B206" t="s">
        <v>38</v>
      </c>
      <c r="C206" t="s">
        <v>29</v>
      </c>
      <c r="D206" t="s">
        <v>19</v>
      </c>
      <c r="E206" s="2" t="s">
        <v>8</v>
      </c>
      <c r="F206" s="3"/>
      <c r="K206" s="3">
        <v>0</v>
      </c>
      <c r="L206" s="3">
        <v>0</v>
      </c>
      <c r="M206" s="3">
        <v>0</v>
      </c>
      <c r="N206" s="3">
        <v>584651125.98140252</v>
      </c>
      <c r="O206" s="3">
        <v>0</v>
      </c>
      <c r="P206" s="3">
        <v>0</v>
      </c>
      <c r="Q206" s="3">
        <v>0</v>
      </c>
      <c r="R206" s="3">
        <v>269015369.93526393</v>
      </c>
      <c r="S206" s="3">
        <v>0</v>
      </c>
      <c r="T206" s="3">
        <v>371131174.06917322</v>
      </c>
      <c r="U206" s="3">
        <v>273547258.25613326</v>
      </c>
      <c r="V206" s="3">
        <v>449871121.60958326</v>
      </c>
      <c r="W206" s="3">
        <v>229907133.0239974</v>
      </c>
      <c r="X206" s="3">
        <v>115741604.65997645</v>
      </c>
      <c r="Y206" s="3">
        <v>88561293.624443382</v>
      </c>
      <c r="Z206" s="3">
        <v>105362046.18127488</v>
      </c>
      <c r="AA206" s="3">
        <v>5449414.9830263983</v>
      </c>
      <c r="AB206" s="3">
        <v>18570512.925348442</v>
      </c>
      <c r="AC206" s="3">
        <v>0</v>
      </c>
      <c r="AD206" s="3">
        <v>12312071.593167029</v>
      </c>
      <c r="AE206" s="3">
        <v>12739727.630954178</v>
      </c>
      <c r="AF206" s="3">
        <v>6585303.9619490672</v>
      </c>
      <c r="AG206" s="3">
        <v>0</v>
      </c>
      <c r="AH206" s="3">
        <v>5616846.8725837357</v>
      </c>
    </row>
    <row r="207" spans="2:34" x14ac:dyDescent="0.35">
      <c r="B207" t="s">
        <v>38</v>
      </c>
      <c r="C207" t="s">
        <v>29</v>
      </c>
      <c r="D207" t="s">
        <v>20</v>
      </c>
      <c r="E207" s="2" t="s">
        <v>8</v>
      </c>
      <c r="F207" s="3"/>
      <c r="K207" s="3">
        <v>0</v>
      </c>
      <c r="L207" s="3">
        <v>0</v>
      </c>
      <c r="M207" s="3">
        <v>0</v>
      </c>
      <c r="N207" s="3">
        <v>0</v>
      </c>
      <c r="O207" s="3">
        <v>5846511.2598140249</v>
      </c>
      <c r="P207" s="3">
        <v>5846511.2598140249</v>
      </c>
      <c r="Q207" s="3">
        <v>5846511.2598140249</v>
      </c>
      <c r="R207" s="3">
        <v>5846511.2598140249</v>
      </c>
      <c r="S207" s="3">
        <v>8536664.9591666646</v>
      </c>
      <c r="T207" s="3">
        <v>8536664.9591666646</v>
      </c>
      <c r="U207" s="3">
        <v>11683368.407215336</v>
      </c>
      <c r="V207" s="3">
        <v>12194430.067219006</v>
      </c>
      <c r="W207" s="3">
        <v>14234414.762723595</v>
      </c>
      <c r="X207" s="3">
        <v>20934692.293235742</v>
      </c>
      <c r="Y207" s="3">
        <v>21480529.066127084</v>
      </c>
      <c r="Z207" s="3">
        <v>21847517.820632491</v>
      </c>
      <c r="AA207" s="3">
        <v>22617814.901280466</v>
      </c>
      <c r="AB207" s="3">
        <v>24932375.423242744</v>
      </c>
      <c r="AC207" s="3">
        <v>25118080.552496228</v>
      </c>
      <c r="AD207" s="3">
        <v>25118080.552496228</v>
      </c>
      <c r="AE207" s="3">
        <v>25241201.268427897</v>
      </c>
      <c r="AF207" s="3">
        <v>25368598.54473744</v>
      </c>
      <c r="AG207" s="3">
        <v>25434451.58435693</v>
      </c>
      <c r="AH207" s="3">
        <v>25434451.58435693</v>
      </c>
    </row>
    <row r="208" spans="2:34" x14ac:dyDescent="0.35">
      <c r="B208" t="s">
        <v>38</v>
      </c>
      <c r="C208" t="s">
        <v>30</v>
      </c>
      <c r="D208" t="s">
        <v>7</v>
      </c>
      <c r="E208" s="2" t="s">
        <v>8</v>
      </c>
      <c r="F208" s="3">
        <v>102486639.75581732</v>
      </c>
      <c r="K208" s="3">
        <v>1282450.578905242</v>
      </c>
      <c r="L208" s="3">
        <v>2601446.2819855367</v>
      </c>
      <c r="M208" s="3">
        <v>4598742.1557561858</v>
      </c>
      <c r="N208" s="3">
        <v>5429915.8509361306</v>
      </c>
      <c r="O208" s="3">
        <v>6005435.4311050335</v>
      </c>
      <c r="P208" s="3">
        <v>4786093.5577645721</v>
      </c>
      <c r="Q208" s="3">
        <v>5403375.2610571487</v>
      </c>
      <c r="R208" s="3">
        <v>5257713.5862050187</v>
      </c>
      <c r="S208" s="3">
        <v>5286592.5918574808</v>
      </c>
      <c r="T208" s="3">
        <v>6338113.60828532</v>
      </c>
      <c r="U208" s="3">
        <v>4763761.149664239</v>
      </c>
      <c r="V208" s="3">
        <v>5588674.2395199053</v>
      </c>
      <c r="W208" s="3">
        <v>4348135.4248970365</v>
      </c>
      <c r="X208" s="3">
        <v>4889886.2727283435</v>
      </c>
      <c r="Y208" s="3">
        <v>5571659.0594372638</v>
      </c>
      <c r="Z208" s="3">
        <v>4826460.5159086622</v>
      </c>
      <c r="AA208" s="3">
        <v>3710618.5268570334</v>
      </c>
      <c r="AB208" s="3">
        <v>3750279.4503744631</v>
      </c>
      <c r="AC208" s="3">
        <v>3684252.07726959</v>
      </c>
      <c r="AD208" s="3">
        <v>3160644.9448084878</v>
      </c>
      <c r="AE208" s="3">
        <v>3511993.0442832075</v>
      </c>
      <c r="AF208" s="3">
        <v>3487581.2980389609</v>
      </c>
      <c r="AG208" s="3">
        <v>2737512.4137455849</v>
      </c>
      <c r="AH208" s="3">
        <v>1465302.4344268939</v>
      </c>
    </row>
    <row r="209" spans="2:34" x14ac:dyDescent="0.35">
      <c r="B209" t="s">
        <v>38</v>
      </c>
      <c r="C209" t="s">
        <v>30</v>
      </c>
      <c r="D209" t="s">
        <v>9</v>
      </c>
      <c r="E209" s="2" t="s">
        <v>8</v>
      </c>
      <c r="F209" s="3">
        <v>195520042.04617268</v>
      </c>
      <c r="K209" s="3">
        <v>3890838.9970453852</v>
      </c>
      <c r="L209" s="3">
        <v>3636298.1280797957</v>
      </c>
      <c r="M209" s="3">
        <v>4119282.5709219757</v>
      </c>
      <c r="N209" s="3">
        <v>5437055.078442757</v>
      </c>
      <c r="O209" s="3">
        <v>5711011.1510320641</v>
      </c>
      <c r="P209" s="3">
        <v>7210684.9599829223</v>
      </c>
      <c r="Q209" s="3">
        <v>6738957.9065253632</v>
      </c>
      <c r="R209" s="3">
        <v>7021603.5650741123</v>
      </c>
      <c r="S209" s="3">
        <v>6934872.535710034</v>
      </c>
      <c r="T209" s="3">
        <v>6037259.938328973</v>
      </c>
      <c r="U209" s="3">
        <v>7988094.4435630003</v>
      </c>
      <c r="V209" s="3">
        <v>7464316.9863835266</v>
      </c>
      <c r="W209" s="3">
        <v>8915157.6272134092</v>
      </c>
      <c r="X209" s="3">
        <v>8564276.8050014637</v>
      </c>
      <c r="Y209" s="3">
        <v>7746179.5815389603</v>
      </c>
      <c r="Z209" s="3">
        <v>9531600.0129687376</v>
      </c>
      <c r="AA209" s="3">
        <v>10129380.145843776</v>
      </c>
      <c r="AB209" s="3">
        <v>10384456.638561381</v>
      </c>
      <c r="AC209" s="3">
        <v>10704117.599118579</v>
      </c>
      <c r="AD209" s="3">
        <v>11152149.009141704</v>
      </c>
      <c r="AE209" s="3">
        <v>10819627.755413285</v>
      </c>
      <c r="AF209" s="3">
        <v>10997599.761548817</v>
      </c>
      <c r="AG209" s="3">
        <v>11936107.928626833</v>
      </c>
      <c r="AH209" s="3">
        <v>12449112.920105817</v>
      </c>
    </row>
    <row r="210" spans="2:34" x14ac:dyDescent="0.35">
      <c r="B210" t="s">
        <v>38</v>
      </c>
      <c r="C210" t="s">
        <v>30</v>
      </c>
      <c r="D210" t="s">
        <v>10</v>
      </c>
      <c r="E210" s="2" t="s">
        <v>8</v>
      </c>
      <c r="F210" s="3">
        <v>142377042.53890386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3865053.5982189523</v>
      </c>
      <c r="Q210" s="3">
        <v>10172418.492928736</v>
      </c>
      <c r="R210" s="3">
        <v>33336212.253241785</v>
      </c>
      <c r="S210" s="3">
        <v>27348397.297252726</v>
      </c>
      <c r="T210" s="3">
        <v>19142778.858392268</v>
      </c>
      <c r="U210" s="3">
        <v>11160468.342212699</v>
      </c>
      <c r="V210" s="3">
        <v>6804814.5096452301</v>
      </c>
      <c r="W210" s="3">
        <v>11175432.816926576</v>
      </c>
      <c r="X210" s="3">
        <v>7179894.5484339325</v>
      </c>
      <c r="Y210" s="3">
        <v>5302557.635925049</v>
      </c>
      <c r="Z210" s="3">
        <v>3738422.2014788822</v>
      </c>
      <c r="AA210" s="3">
        <v>3150591.9842470456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</row>
    <row r="211" spans="2:34" x14ac:dyDescent="0.35">
      <c r="B211" t="s">
        <v>38</v>
      </c>
      <c r="C211" t="s">
        <v>30</v>
      </c>
      <c r="D211" t="s">
        <v>11</v>
      </c>
      <c r="E211" s="2" t="s">
        <v>8</v>
      </c>
      <c r="F211" s="3">
        <v>-790404221.71667778</v>
      </c>
      <c r="K211" s="3">
        <v>0</v>
      </c>
      <c r="L211" s="3">
        <v>113076117.12701175</v>
      </c>
      <c r="M211" s="3">
        <v>152836483.47059801</v>
      </c>
      <c r="N211" s="3">
        <v>1468796494.7781212</v>
      </c>
      <c r="O211" s="3">
        <v>37264061.542325437</v>
      </c>
      <c r="P211" s="3">
        <v>444316502.07062721</v>
      </c>
      <c r="Q211" s="3">
        <v>-1484077895.6217148</v>
      </c>
      <c r="R211" s="3">
        <v>-400356936.49846137</v>
      </c>
      <c r="S211" s="3">
        <v>310750946.71239448</v>
      </c>
      <c r="T211" s="3">
        <v>-521039891.93753272</v>
      </c>
      <c r="U211" s="3">
        <v>93643537.394896567</v>
      </c>
      <c r="V211" s="3">
        <v>180270478.4554565</v>
      </c>
      <c r="W211" s="3">
        <v>82889956.285322547</v>
      </c>
      <c r="X211" s="3">
        <v>176004886.82137674</v>
      </c>
      <c r="Y211" s="3">
        <v>-413845128.62127304</v>
      </c>
      <c r="Z211" s="3">
        <v>-428821714.4378621</v>
      </c>
      <c r="AA211" s="3">
        <v>-285149102.12945712</v>
      </c>
      <c r="AB211" s="3">
        <v>216144818.30656326</v>
      </c>
      <c r="AC211" s="3">
        <v>113650387.40642491</v>
      </c>
      <c r="AD211" s="3">
        <v>261093035.26266947</v>
      </c>
      <c r="AE211" s="3">
        <v>-512557220.45126373</v>
      </c>
      <c r="AF211" s="3">
        <v>-230499258.29193038</v>
      </c>
      <c r="AG211" s="3">
        <v>-74827708.947600514</v>
      </c>
      <c r="AH211" s="3">
        <v>-89967070.413370281</v>
      </c>
    </row>
    <row r="212" spans="2:34" x14ac:dyDescent="0.35">
      <c r="B212" t="s">
        <v>38</v>
      </c>
      <c r="C212" t="s">
        <v>30</v>
      </c>
      <c r="D212" t="s">
        <v>12</v>
      </c>
      <c r="E212" s="2" t="s">
        <v>8</v>
      </c>
      <c r="F212" s="3">
        <v>-47587244.454667978</v>
      </c>
      <c r="K212" s="3">
        <v>-437613.61036001617</v>
      </c>
      <c r="L212" s="3">
        <v>1330308.6491588277</v>
      </c>
      <c r="M212" s="3">
        <v>2156145.121433029</v>
      </c>
      <c r="N212" s="3">
        <v>14381071.963080643</v>
      </c>
      <c r="O212" s="3">
        <v>14238763.542697996</v>
      </c>
      <c r="P212" s="3">
        <v>17565655.559472054</v>
      </c>
      <c r="Q212" s="3">
        <v>1781156.9481504848</v>
      </c>
      <c r="R212" s="3">
        <v>-2950788.2807002491</v>
      </c>
      <c r="S212" s="3">
        <v>430285.95953968324</v>
      </c>
      <c r="T212" s="3">
        <v>-5555375.7408586927</v>
      </c>
      <c r="U212" s="3">
        <v>-6679736.5692980345</v>
      </c>
      <c r="V212" s="3">
        <v>-4405047.6432986585</v>
      </c>
      <c r="W212" s="3">
        <v>-4120419.770024403</v>
      </c>
      <c r="X212" s="3">
        <v>395533.95912042988</v>
      </c>
      <c r="Y212" s="3">
        <v>-3041475.5397430542</v>
      </c>
      <c r="Z212" s="3">
        <v>-6379379.8556336919</v>
      </c>
      <c r="AA212" s="3">
        <v>-9625041.3448338863</v>
      </c>
      <c r="AB212" s="3">
        <v>-4849815.0342923095</v>
      </c>
      <c r="AC212" s="3">
        <v>-3449041.7491831272</v>
      </c>
      <c r="AD212" s="3">
        <v>589851.61236163625</v>
      </c>
      <c r="AE212" s="3">
        <v>-8261011.9528755248</v>
      </c>
      <c r="AF212" s="3">
        <v>-12015113.232752297</v>
      </c>
      <c r="AG212" s="3">
        <v>-14042172.02266554</v>
      </c>
      <c r="AH212" s="3">
        <v>-14643985.423163282</v>
      </c>
    </row>
    <row r="213" spans="2:34" x14ac:dyDescent="0.35">
      <c r="B213" t="s">
        <v>38</v>
      </c>
      <c r="C213" t="s">
        <v>30</v>
      </c>
      <c r="D213" t="s">
        <v>13</v>
      </c>
      <c r="E213" s="2" t="s">
        <v>8</v>
      </c>
      <c r="F213" s="3">
        <v>2256641452.015049</v>
      </c>
      <c r="K213" s="3">
        <v>1750607.7954654391</v>
      </c>
      <c r="L213" s="3">
        <v>32343.601474261253</v>
      </c>
      <c r="M213" s="3">
        <v>-11466357.563844949</v>
      </c>
      <c r="N213" s="3">
        <v>-75729475.654867679</v>
      </c>
      <c r="O213" s="3">
        <v>-41920671.086811759</v>
      </c>
      <c r="P213" s="3">
        <v>-71374186.216418386</v>
      </c>
      <c r="Q213" s="3">
        <v>64523700.718976989</v>
      </c>
      <c r="R213" s="3">
        <v>94918852.199760094</v>
      </c>
      <c r="S213" s="3">
        <v>61365537.683652796</v>
      </c>
      <c r="T213" s="3">
        <v>88914698.696561843</v>
      </c>
      <c r="U213" s="3">
        <v>73452008.72501038</v>
      </c>
      <c r="V213" s="3">
        <v>82192704.070462808</v>
      </c>
      <c r="W213" s="3">
        <v>95984906.024328828</v>
      </c>
      <c r="X213" s="3">
        <v>103997716.93333918</v>
      </c>
      <c r="Y213" s="3">
        <v>128167723.42816564</v>
      </c>
      <c r="Z213" s="3">
        <v>166386011.05628809</v>
      </c>
      <c r="AA213" s="3">
        <v>181163504.23393869</v>
      </c>
      <c r="AB213" s="3">
        <v>174762377.19364193</v>
      </c>
      <c r="AC213" s="3">
        <v>164738611.34973267</v>
      </c>
      <c r="AD213" s="3">
        <v>152700708.50840607</v>
      </c>
      <c r="AE213" s="3">
        <v>187336715.46931341</v>
      </c>
      <c r="AF213" s="3">
        <v>207556012.90368825</v>
      </c>
      <c r="AG213" s="3">
        <v>213790483.38505027</v>
      </c>
      <c r="AH213" s="3">
        <v>213396918.55973417</v>
      </c>
    </row>
    <row r="214" spans="2:34" x14ac:dyDescent="0.35">
      <c r="B214" t="s">
        <v>38</v>
      </c>
      <c r="C214" t="s">
        <v>30</v>
      </c>
      <c r="D214" t="s">
        <v>14</v>
      </c>
      <c r="E214" s="2" t="s">
        <v>8</v>
      </c>
      <c r="F214" s="3">
        <v>510434041.42458802</v>
      </c>
      <c r="K214" s="3">
        <v>-3.306136862159051E-7</v>
      </c>
      <c r="L214" s="3">
        <v>0</v>
      </c>
      <c r="M214" s="3">
        <v>62080.363154827843</v>
      </c>
      <c r="N214" s="3">
        <v>-2.9715510072834247E-6</v>
      </c>
      <c r="O214" s="3">
        <v>-2625195.4581423057</v>
      </c>
      <c r="P214" s="3">
        <v>-592523.70381729212</v>
      </c>
      <c r="Q214" s="3">
        <v>5891708.9799804864</v>
      </c>
      <c r="R214" s="3">
        <v>12846123.365498215</v>
      </c>
      <c r="S214" s="3">
        <v>2744988.0430890187</v>
      </c>
      <c r="T214" s="3">
        <v>10473042.339963492</v>
      </c>
      <c r="U214" s="3">
        <v>11296971.208794247</v>
      </c>
      <c r="V214" s="3">
        <v>16441115.128904028</v>
      </c>
      <c r="W214" s="3">
        <v>20728751.635099895</v>
      </c>
      <c r="X214" s="3">
        <v>21270316.633787971</v>
      </c>
      <c r="Y214" s="3">
        <v>21042077.16256316</v>
      </c>
      <c r="Z214" s="3">
        <v>41574425.773830332</v>
      </c>
      <c r="AA214" s="3">
        <v>41396632.578360021</v>
      </c>
      <c r="AB214" s="3">
        <v>38216449.213162102</v>
      </c>
      <c r="AC214" s="3">
        <v>35277154.152608007</v>
      </c>
      <c r="AD214" s="3">
        <v>29720218.274665534</v>
      </c>
      <c r="AE214" s="3">
        <v>46217621.10067109</v>
      </c>
      <c r="AF214" s="3">
        <v>52413595.316621579</v>
      </c>
      <c r="AG214" s="3">
        <v>52448932.699902408</v>
      </c>
      <c r="AH214" s="3">
        <v>53589556.615894422</v>
      </c>
    </row>
    <row r="215" spans="2:34" x14ac:dyDescent="0.35">
      <c r="B215" t="s">
        <v>38</v>
      </c>
      <c r="C215" t="s">
        <v>30</v>
      </c>
      <c r="D215" t="s">
        <v>15</v>
      </c>
      <c r="E215" s="2" t="s">
        <v>8</v>
      </c>
      <c r="F215" s="3">
        <v>2530798785.4735284</v>
      </c>
      <c r="K215" s="3">
        <v>-64111.773852343256</v>
      </c>
      <c r="L215" s="3">
        <v>54309.416364678138</v>
      </c>
      <c r="M215" s="3">
        <v>-7789990.5153589174</v>
      </c>
      <c r="N215" s="3">
        <v>-48252729.121642999</v>
      </c>
      <c r="O215" s="3">
        <v>-19291173.746595096</v>
      </c>
      <c r="P215" s="3">
        <v>-66656080.303381793</v>
      </c>
      <c r="Q215" s="3">
        <v>73808098.034090653</v>
      </c>
      <c r="R215" s="3">
        <v>84323084.216863871</v>
      </c>
      <c r="S215" s="3">
        <v>48021719.577272899</v>
      </c>
      <c r="T215" s="3">
        <v>72082029.246688709</v>
      </c>
      <c r="U215" s="3">
        <v>71946610.558033302</v>
      </c>
      <c r="V215" s="3">
        <v>72127242.896358579</v>
      </c>
      <c r="W215" s="3">
        <v>86088308.064359054</v>
      </c>
      <c r="X215" s="3">
        <v>87614110.226043314</v>
      </c>
      <c r="Y215" s="3">
        <v>112725875.92751326</v>
      </c>
      <c r="Z215" s="3">
        <v>155621029.59347832</v>
      </c>
      <c r="AA215" s="3">
        <v>182899299.24285266</v>
      </c>
      <c r="AB215" s="3">
        <v>177050199.28273484</v>
      </c>
      <c r="AC215" s="3">
        <v>178148003.75339746</v>
      </c>
      <c r="AD215" s="3">
        <v>173886849.22028074</v>
      </c>
      <c r="AE215" s="3">
        <v>224936082.76800039</v>
      </c>
      <c r="AF215" s="3">
        <v>265369779.03281608</v>
      </c>
      <c r="AG215" s="3">
        <v>293275895.22416538</v>
      </c>
      <c r="AH215" s="3">
        <v>312874344.65304512</v>
      </c>
    </row>
    <row r="216" spans="2:34" x14ac:dyDescent="0.35">
      <c r="B216" t="s">
        <v>38</v>
      </c>
      <c r="C216" t="s">
        <v>30</v>
      </c>
      <c r="D216" t="s">
        <v>16</v>
      </c>
      <c r="E216" s="2" t="s">
        <v>8</v>
      </c>
      <c r="F216" s="3">
        <v>-363789034.0073601</v>
      </c>
      <c r="K216" s="3">
        <v>0</v>
      </c>
      <c r="L216" s="3">
        <v>5689316.7667302983</v>
      </c>
      <c r="M216" s="3">
        <v>8178769.7946894467</v>
      </c>
      <c r="N216" s="3">
        <v>50660057.928788021</v>
      </c>
      <c r="O216" s="3">
        <v>2373435.4675897914</v>
      </c>
      <c r="P216" s="3">
        <v>31022304.867896382</v>
      </c>
      <c r="Q216" s="3">
        <v>-111022888.31163909</v>
      </c>
      <c r="R216" s="3">
        <v>-47145225.671982042</v>
      </c>
      <c r="S216" s="3">
        <v>29794086.983274184</v>
      </c>
      <c r="T216" s="3">
        <v>-71561730.988259926</v>
      </c>
      <c r="U216" s="3">
        <v>-7063575.1083929921</v>
      </c>
      <c r="V216" s="3">
        <v>-8797372.0939631369</v>
      </c>
      <c r="W216" s="3">
        <v>-3943236.8362824749</v>
      </c>
      <c r="X216" s="3">
        <v>15313026.412491662</v>
      </c>
      <c r="Y216" s="3">
        <v>-60018015.35832604</v>
      </c>
      <c r="Z216" s="3">
        <v>-67119974.841555044</v>
      </c>
      <c r="AA216" s="3">
        <v>-42997175.36907059</v>
      </c>
      <c r="AB216" s="3">
        <v>33638946.65440844</v>
      </c>
      <c r="AC216" s="3">
        <v>19534465.205567803</v>
      </c>
      <c r="AD216" s="3">
        <v>47057264.366920233</v>
      </c>
      <c r="AE216" s="3">
        <v>-100829685.0050777</v>
      </c>
      <c r="AF216" s="3">
        <v>-48345539.888853781</v>
      </c>
      <c r="AG216" s="3">
        <v>-16582902.388805876</v>
      </c>
      <c r="AH216" s="3">
        <v>-21623386.593507636</v>
      </c>
    </row>
    <row r="217" spans="2:34" x14ac:dyDescent="0.35">
      <c r="B217" t="s">
        <v>38</v>
      </c>
      <c r="C217" t="s">
        <v>30</v>
      </c>
      <c r="D217" t="s">
        <v>17</v>
      </c>
      <c r="E217" s="2" t="s">
        <v>8</v>
      </c>
      <c r="F217" s="3">
        <v>1105158503.1825328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1105158503.1825328</v>
      </c>
    </row>
    <row r="218" spans="2:34" x14ac:dyDescent="0.35">
      <c r="B218" t="s">
        <v>38</v>
      </c>
      <c r="C218" t="s">
        <v>30</v>
      </c>
      <c r="D218" t="s">
        <v>19</v>
      </c>
      <c r="E218" s="2" t="s">
        <v>8</v>
      </c>
      <c r="F218" s="3">
        <v>1257121252.5392866</v>
      </c>
      <c r="K218" s="3">
        <v>0</v>
      </c>
      <c r="L218" s="3">
        <v>0</v>
      </c>
      <c r="M218" s="3">
        <v>0</v>
      </c>
      <c r="N218" s="3">
        <v>416848172.64430505</v>
      </c>
      <c r="O218" s="3">
        <v>0</v>
      </c>
      <c r="P218" s="3">
        <v>0</v>
      </c>
      <c r="Q218" s="3">
        <v>0</v>
      </c>
      <c r="R218" s="3">
        <v>146326536.98154721</v>
      </c>
      <c r="S218" s="3">
        <v>0</v>
      </c>
      <c r="T218" s="3">
        <v>176321747.31513169</v>
      </c>
      <c r="U218" s="3">
        <v>121458254.08323713</v>
      </c>
      <c r="V218" s="3">
        <v>186680521.59971786</v>
      </c>
      <c r="W218" s="3">
        <v>89161950.01956977</v>
      </c>
      <c r="X218" s="3">
        <v>41950083.916028053</v>
      </c>
      <c r="Y218" s="3">
        <v>29998774.176222235</v>
      </c>
      <c r="Z218" s="3">
        <v>33354925.547888521</v>
      </c>
      <c r="AA218" s="3">
        <v>1612285.2585397861</v>
      </c>
      <c r="AB218" s="3">
        <v>5134901.5721443463</v>
      </c>
      <c r="AC218" s="3">
        <v>0</v>
      </c>
      <c r="AD218" s="3">
        <v>2973526.4146534423</v>
      </c>
      <c r="AE218" s="3">
        <v>2875524.2471058331</v>
      </c>
      <c r="AF218" s="3">
        <v>1389149.3466540331</v>
      </c>
      <c r="AG218" s="3">
        <v>0</v>
      </c>
      <c r="AH218" s="3">
        <v>1034899.4165419169</v>
      </c>
    </row>
    <row r="219" spans="2:34" x14ac:dyDescent="0.35">
      <c r="B219" t="s">
        <v>38</v>
      </c>
      <c r="C219" t="s">
        <v>30</v>
      </c>
      <c r="D219" t="s">
        <v>20</v>
      </c>
      <c r="E219" s="2" t="s">
        <v>8</v>
      </c>
      <c r="F219" s="3">
        <v>106955694.97777843</v>
      </c>
      <c r="K219" s="3">
        <v>0</v>
      </c>
      <c r="L219" s="3">
        <v>0</v>
      </c>
      <c r="M219" s="3">
        <v>0</v>
      </c>
      <c r="N219" s="3">
        <v>0</v>
      </c>
      <c r="O219" s="3">
        <v>3895777.3144327574</v>
      </c>
      <c r="P219" s="3">
        <v>3640913.3779745395</v>
      </c>
      <c r="Q219" s="3">
        <v>3402722.7831537751</v>
      </c>
      <c r="R219" s="3">
        <v>3180114.7506110049</v>
      </c>
      <c r="S219" s="3">
        <v>4339607.5891836239</v>
      </c>
      <c r="T219" s="3">
        <v>4055708.027274414</v>
      </c>
      <c r="U219" s="3">
        <v>5187555.2970189899</v>
      </c>
      <c r="V219" s="3">
        <v>5060254.9401589176</v>
      </c>
      <c r="W219" s="3">
        <v>5520351.4607757442</v>
      </c>
      <c r="X219" s="3">
        <v>7587695.8941208776</v>
      </c>
      <c r="Y219" s="3">
        <v>7276198.3736726874</v>
      </c>
      <c r="Z219" s="3">
        <v>6916364.6372205159</v>
      </c>
      <c r="AA219" s="3">
        <v>6691795.2953298418</v>
      </c>
      <c r="AB219" s="3">
        <v>6894009.5662812749</v>
      </c>
      <c r="AC219" s="3">
        <v>6490989.328974504</v>
      </c>
      <c r="AD219" s="3">
        <v>6066345.1672658911</v>
      </c>
      <c r="AE219" s="3">
        <v>5697271.4312265655</v>
      </c>
      <c r="AF219" s="3">
        <v>5351426.7978482461</v>
      </c>
      <c r="AG219" s="3">
        <v>5014316.1601072773</v>
      </c>
      <c r="AH219" s="3">
        <v>4686276.785146988</v>
      </c>
    </row>
    <row r="221" spans="2:34" x14ac:dyDescent="0.35">
      <c r="S221" s="15"/>
    </row>
    <row r="227" spans="6:6" x14ac:dyDescent="0.35">
      <c r="F227" s="16"/>
    </row>
  </sheetData>
  <conditionalFormatting sqref="S221">
    <cfRule type="cellIs" dxfId="0" priority="1" operator="equal">
      <formula>TRUE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FDF5A-EDD8-460C-925A-7E19B5D91DB2}">
  <dimension ref="B2:C13"/>
  <sheetViews>
    <sheetView workbookViewId="0">
      <selection activeCell="I35" sqref="I35"/>
    </sheetView>
  </sheetViews>
  <sheetFormatPr defaultRowHeight="10.35" x14ac:dyDescent="0.35"/>
  <cols>
    <col min="2" max="2" width="33.15234375" bestFit="1" customWidth="1"/>
    <col min="3" max="3" width="11.3046875" customWidth="1"/>
  </cols>
  <sheetData>
    <row r="2" spans="2:3" ht="10.5" x14ac:dyDescent="0.4">
      <c r="B2" s="4" t="s">
        <v>39</v>
      </c>
      <c r="C2" s="4" t="s">
        <v>40</v>
      </c>
    </row>
    <row r="3" spans="2:3" x14ac:dyDescent="0.35">
      <c r="B3" t="s">
        <v>41</v>
      </c>
      <c r="C3" t="s">
        <v>42</v>
      </c>
    </row>
    <row r="4" spans="2:3" x14ac:dyDescent="0.35">
      <c r="B4" t="s">
        <v>43</v>
      </c>
      <c r="C4" t="s">
        <v>44</v>
      </c>
    </row>
    <row r="5" spans="2:3" x14ac:dyDescent="0.35">
      <c r="B5" t="s">
        <v>1</v>
      </c>
      <c r="C5" t="s">
        <v>45</v>
      </c>
    </row>
    <row r="7" spans="2:3" ht="10.5" x14ac:dyDescent="0.4">
      <c r="B7" s="4" t="s">
        <v>2</v>
      </c>
    </row>
    <row r="8" spans="2:3" x14ac:dyDescent="0.35">
      <c r="B8" t="s">
        <v>46</v>
      </c>
      <c r="C8" t="s">
        <v>47</v>
      </c>
    </row>
    <row r="9" spans="2:3" x14ac:dyDescent="0.35">
      <c r="B9" t="s">
        <v>48</v>
      </c>
      <c r="C9" t="s">
        <v>49</v>
      </c>
    </row>
    <row r="10" spans="2:3" x14ac:dyDescent="0.35">
      <c r="B10" t="s">
        <v>3</v>
      </c>
      <c r="C10" t="s">
        <v>50</v>
      </c>
    </row>
    <row r="13" spans="2:3" ht="10.5" x14ac:dyDescent="0.4">
      <c r="B13" s="4" t="s">
        <v>51</v>
      </c>
      <c r="C13" t="str">
        <f>_xlfn.XLOOKUP('Economic results'!C5,'Scenario and opportunity'!B3:B5,'Scenario and opportunity'!C3:C5,"",0)&amp;"SQ vs "&amp;_xlfn.XLOOKUP('Economic results'!C5,'Scenario and opportunity'!B3:B5,'Scenario and opportunity'!C3:C5,"",0)&amp;_xlfn.XLOOKUP('Economic results'!C6,'Scenario and opportunity'!B8:B10,'Scenario and opportunity'!C8:C10,"",0)</f>
        <v>CTSQ vs CTO3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D004AC64CC95489FB39C9D6332C4C5" ma:contentTypeVersion="11" ma:contentTypeDescription="Create a new document." ma:contentTypeScope="" ma:versionID="803a14a6cd40b7039b459f5fa4fbe32e">
  <xsd:schema xmlns:xsd="http://www.w3.org/2001/XMLSchema" xmlns:xs="http://www.w3.org/2001/XMLSchema" xmlns:p="http://schemas.microsoft.com/office/2006/metadata/properties" xmlns:ns2="175769a9-d4b3-4ccf-93cc-0c3d425c8ad8" targetNamespace="http://schemas.microsoft.com/office/2006/metadata/properties" ma:root="true" ma:fieldsID="caa2301f02e18a951af2d48f66ff6d6b" ns2:_="">
    <xsd:import namespace="175769a9-d4b3-4ccf-93cc-0c3d425c8a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769a9-d4b3-4ccf-93cc-0c3d425c8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5769a9-d4b3-4ccf-93cc-0c3d425c8ad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5161D2-3801-4059-923A-4BBACC784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769a9-d4b3-4ccf-93cc-0c3d425c8a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D2B29F-32BF-424E-AA78-D2AC5006105B}">
  <ds:schemaRefs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175769a9-d4b3-4ccf-93cc-0c3d425c8ad8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E8E8C4-3882-4791-981F-78680EB7FB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Economic results</vt:lpstr>
      <vt:lpstr>Economic data</vt:lpstr>
      <vt:lpstr>Scenario and opportunity</vt:lpstr>
      <vt:lpstr>Case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Rehan, Khuzair</dc:creator>
  <cp:keywords/>
  <dc:description/>
  <cp:lastModifiedBy>Rehan, Khuzair</cp:lastModifiedBy>
  <cp:revision/>
  <dcterms:created xsi:type="dcterms:W3CDTF">2025-10-30T23:40:01Z</dcterms:created>
  <dcterms:modified xsi:type="dcterms:W3CDTF">2025-11-10T23:42:03Z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0x010100FCD004AC64CC95489FB39C9D6332C4C5</vt:lpwstr>
  </property>
  <property fmtid="{D5CDD505-2E9C-101B-9397-08002B2CF9AE}" pid="3" name="MediaServiceImageTags">
    <vt:lpwstr/>
  </property>
</Properties>
</file>